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975" windowHeight="11085"/>
  </bookViews>
  <sheets>
    <sheet name="дод2" sheetId="15" r:id="rId1"/>
    <sheet name="дод3" sheetId="14" r:id="rId2"/>
    <sheet name="Dod5" sheetId="5" r:id="rId3"/>
    <sheet name="Dod6" sheetId="6" r:id="rId4"/>
    <sheet name="Dod7" sheetId="13" r:id="rId5"/>
  </sheets>
  <definedNames>
    <definedName name="ГФУ" localSheetId="4">#REF!</definedName>
    <definedName name="ГФУ">#REF!</definedName>
    <definedName name="_xlnm.Print_Titles" localSheetId="3">'Dod6'!$D:$E,'Dod6'!$6:$7</definedName>
    <definedName name="_xlnm.Print_Titles" localSheetId="4">'Dod7'!$7:$9</definedName>
    <definedName name="_xlnm.Print_Titles" localSheetId="1">дод3!$8:$12</definedName>
    <definedName name="Культура" localSheetId="4">#REF!</definedName>
    <definedName name="Культура">#REF!</definedName>
    <definedName name="Ліцей" localSheetId="4">#REF!</definedName>
    <definedName name="Ліцей">#REF!</definedName>
    <definedName name="_xlnm.Print_Area" localSheetId="2">'Dod5'!$A$1:$AJ$20</definedName>
    <definedName name="_xlnm.Print_Area" localSheetId="3">'Dod6'!$A$1:$I$80</definedName>
    <definedName name="Освіта" localSheetId="4">#REF!</definedName>
    <definedName name="Освіта">#REF!</definedName>
    <definedName name="УСЗ" localSheetId="4">#REF!</definedName>
    <definedName name="УСЗ">#REF!</definedName>
    <definedName name="ФУ1506" localSheetId="4">#REF!</definedName>
    <definedName name="ФУ1506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5" l="1"/>
  <c r="C23" i="15" l="1"/>
  <c r="C22" i="15"/>
  <c r="C21" i="15"/>
  <c r="C15" i="15"/>
  <c r="R18" i="5"/>
  <c r="G18" i="5"/>
  <c r="M18" i="5"/>
  <c r="G25" i="13" l="1"/>
  <c r="J11" i="13" l="1"/>
  <c r="K11" i="13"/>
  <c r="I11" i="13"/>
  <c r="G24" i="13" l="1"/>
  <c r="G22" i="13" l="1"/>
  <c r="AH18" i="5" l="1"/>
  <c r="AA18" i="5" l="1"/>
  <c r="N18" i="5"/>
  <c r="G41" i="13" l="1"/>
  <c r="H9" i="6"/>
  <c r="AB18" i="5"/>
  <c r="AJ14" i="5"/>
  <c r="AJ15" i="5"/>
  <c r="AJ16" i="5"/>
  <c r="AJ17" i="5"/>
  <c r="AC18" i="5"/>
  <c r="AD18" i="5"/>
  <c r="AE18" i="5"/>
  <c r="AF18" i="5"/>
  <c r="AG18" i="5"/>
  <c r="AI18" i="5"/>
  <c r="H50" i="6" l="1"/>
  <c r="H11" i="13" l="1"/>
  <c r="G21" i="13"/>
  <c r="H10" i="13" l="1"/>
  <c r="I10" i="13"/>
  <c r="J10" i="13"/>
  <c r="K10" i="13"/>
  <c r="G13" i="13"/>
  <c r="G14" i="13"/>
  <c r="G15" i="13"/>
  <c r="G17" i="13"/>
  <c r="G18" i="13"/>
  <c r="G19" i="13"/>
  <c r="G20" i="13"/>
  <c r="G23" i="13"/>
  <c r="H27" i="13"/>
  <c r="H26" i="13" s="1"/>
  <c r="I27" i="13"/>
  <c r="I26" i="13" s="1"/>
  <c r="J27" i="13"/>
  <c r="J26" i="13" s="1"/>
  <c r="K27" i="13"/>
  <c r="K26" i="13" s="1"/>
  <c r="G28" i="13"/>
  <c r="G29" i="13"/>
  <c r="G30" i="13"/>
  <c r="H32" i="13"/>
  <c r="H31" i="13" s="1"/>
  <c r="I32" i="13"/>
  <c r="I31" i="13" s="1"/>
  <c r="J32" i="13"/>
  <c r="J31" i="13" s="1"/>
  <c r="K32" i="13"/>
  <c r="K31" i="13" s="1"/>
  <c r="G33" i="13"/>
  <c r="G34" i="13"/>
  <c r="G35" i="13"/>
  <c r="G36" i="13"/>
  <c r="G37" i="13"/>
  <c r="G38" i="13"/>
  <c r="G39" i="13"/>
  <c r="G40" i="13"/>
  <c r="H43" i="13"/>
  <c r="H42" i="13" s="1"/>
  <c r="I43" i="13"/>
  <c r="I42" i="13" s="1"/>
  <c r="J43" i="13"/>
  <c r="J42" i="13" s="1"/>
  <c r="K43" i="13"/>
  <c r="K42" i="13" s="1"/>
  <c r="G44" i="13"/>
  <c r="G45" i="13"/>
  <c r="I46" i="13"/>
  <c r="J46" i="13"/>
  <c r="K46" i="13"/>
  <c r="G47" i="13"/>
  <c r="G46" i="13" s="1"/>
  <c r="G11" i="13" l="1"/>
  <c r="G10" i="13" s="1"/>
  <c r="G43" i="13"/>
  <c r="G42" i="13" s="1"/>
  <c r="G27" i="13"/>
  <c r="G26" i="13" s="1"/>
  <c r="G32" i="13"/>
  <c r="G31" i="13" s="1"/>
  <c r="K48" i="13"/>
  <c r="I48" i="13"/>
  <c r="J48" i="13"/>
  <c r="H48" i="13"/>
  <c r="H72" i="6"/>
  <c r="G48" i="13" l="1"/>
  <c r="I18" i="5"/>
  <c r="H18" i="5" l="1"/>
  <c r="L18" i="5"/>
  <c r="U18" i="5" l="1"/>
  <c r="P15" i="5" l="1"/>
  <c r="P16" i="5"/>
  <c r="P17" i="5"/>
  <c r="H71" i="6" l="1"/>
  <c r="H68" i="6"/>
  <c r="H67" i="6" s="1"/>
  <c r="H49" i="6"/>
  <c r="H8" i="6"/>
  <c r="S18" i="5"/>
  <c r="T18" i="5"/>
  <c r="V18" i="5"/>
  <c r="W18" i="5"/>
  <c r="X18" i="5"/>
  <c r="Y18" i="5"/>
  <c r="Z18" i="5"/>
  <c r="Q18" i="5"/>
  <c r="AJ18" i="5" l="1"/>
  <c r="H78" i="6"/>
  <c r="O18" i="5"/>
  <c r="E18" i="5"/>
  <c r="F18" i="5"/>
  <c r="K18" i="5"/>
  <c r="D18" i="5"/>
  <c r="P14" i="5"/>
  <c r="P18" i="5" l="1"/>
</calcChain>
</file>

<file path=xl/sharedStrings.xml><?xml version="1.0" encoding="utf-8"?>
<sst xmlns="http://schemas.openxmlformats.org/spreadsheetml/2006/main" count="916" uniqueCount="421">
  <si>
    <t>(грн)</t>
  </si>
  <si>
    <t>Код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</si>
  <si>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</si>
  <si>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</si>
  <si>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</si>
  <si>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</si>
  <si>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</si>
  <si>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Інші субвенції з місцевого бюджету</t>
  </si>
  <si>
    <t>X</t>
  </si>
  <si>
    <t>Начальник фінансового управління</t>
  </si>
  <si>
    <t>В.І. Пазуха</t>
  </si>
  <si>
    <t>Загальне фінансування</t>
  </si>
  <si>
    <t>Кошти, що передаються із загального фонду бюджету до бюджету розвитку (спеціального фонду)</t>
  </si>
  <si>
    <t>Зміни обсягів бюджетних коштів</t>
  </si>
  <si>
    <t>Фінансування за активними операціями</t>
  </si>
  <si>
    <t>Фінансування за рахунок зміни залишків коштів бюджетів</t>
  </si>
  <si>
    <t>Внутрішнє фінансування</t>
  </si>
  <si>
    <t>Фінансування за типом кредитора</t>
  </si>
  <si>
    <t>Найменування згідно з Класифікацією фінансування бюджету</t>
  </si>
  <si>
    <t>Додаток 2</t>
  </si>
  <si>
    <t>0180</t>
  </si>
  <si>
    <t>9770</t>
  </si>
  <si>
    <t>3719770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</si>
  <si>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</si>
  <si>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9410</t>
  </si>
  <si>
    <t>3719410</t>
  </si>
  <si>
    <t>Резервний фонд</t>
  </si>
  <si>
    <t>0133</t>
  </si>
  <si>
    <t>8700</t>
  </si>
  <si>
    <t>3718700</t>
  </si>
  <si>
    <t>Керівництво і управління у відповідній сфері у містах (місті Києві), селищах, селах, об`єднаних територіальних громадах</t>
  </si>
  <si>
    <t>0111</t>
  </si>
  <si>
    <t>0160</t>
  </si>
  <si>
    <t>3710160</t>
  </si>
  <si>
    <t>3710000</t>
  </si>
  <si>
    <t>Фінансове управління Носівської міської ради</t>
  </si>
  <si>
    <t>3700000</t>
  </si>
  <si>
    <t>Інші заходи в галузі культури і мистецтва</t>
  </si>
  <si>
    <t>0829</t>
  </si>
  <si>
    <t>4082</t>
  </si>
  <si>
    <t>1014082</t>
  </si>
  <si>
    <t>Забезпечення діяльності інших закладів в галузі культури і мистецтва</t>
  </si>
  <si>
    <t>4081</t>
  </si>
  <si>
    <t>1014081</t>
  </si>
  <si>
    <t>Забезпечення діяльності палаців i будинків культури, клубів, центрів дозвілля та iнших клубних закладів</t>
  </si>
  <si>
    <t>0828</t>
  </si>
  <si>
    <t>4060</t>
  </si>
  <si>
    <t>1014060</t>
  </si>
  <si>
    <t>Забезпечення діяльності музеїв i виставок</t>
  </si>
  <si>
    <t>0824</t>
  </si>
  <si>
    <t>4040</t>
  </si>
  <si>
    <t>1014040</t>
  </si>
  <si>
    <t>Забезпечення діяльності бібліотек</t>
  </si>
  <si>
    <t>4030</t>
  </si>
  <si>
    <t>1014030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</si>
  <si>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</si>
  <si>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0960</t>
  </si>
  <si>
    <t>1100</t>
  </si>
  <si>
    <t>1011100</t>
  </si>
  <si>
    <t>Інша діяльність у сфері державного управління</t>
  </si>
  <si>
    <t>1010180</t>
  </si>
  <si>
    <t>1010160</t>
  </si>
  <si>
    <t>Відділ культури і туризму Носівської міської ради</t>
  </si>
  <si>
    <t>1010000</t>
  </si>
  <si>
    <t>1000000</t>
  </si>
  <si>
    <t>Інші заходи у сфері соціального захисту і соціального забезпечення</t>
  </si>
  <si>
    <t>1090</t>
  </si>
  <si>
    <t>3242</t>
  </si>
  <si>
    <t>0813242</t>
  </si>
  <si>
    <t>Забезпечення діяльності інших закладів у сфері соціального захисту і соціального забезпечення</t>
  </si>
  <si>
    <t>3241</t>
  </si>
  <si>
    <t>0813241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</si>
  <si>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</si>
  <si>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1060</t>
  </si>
  <si>
    <t>3180</t>
  </si>
  <si>
    <t>0813180</t>
  </si>
  <si>
    <t>Утримання та забезпечення діяльності центрів соціальних служб для сім`ї, дітей та молоді</t>
  </si>
  <si>
    <t>1040</t>
  </si>
  <si>
    <t>3121</t>
  </si>
  <si>
    <t>0813121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</si>
  <si>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</si>
  <si>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1020</t>
  </si>
  <si>
    <t>3104</t>
  </si>
  <si>
    <t>0813104</t>
  </si>
  <si>
    <t>Компенсаційні виплати за пільговий проїзд окремих категорій громадян на залізничному транспорті</t>
  </si>
  <si>
    <t>1070</t>
  </si>
  <si>
    <t>3035</t>
  </si>
  <si>
    <t>0813035</t>
  </si>
  <si>
    <t>Компенсаційні виплати на пільговий проїзд автомобільним транспортом окремим категоріям громадян</t>
  </si>
  <si>
    <t>3033</t>
  </si>
  <si>
    <t>0813033</t>
  </si>
  <si>
    <t>Надання пільг окремим категоріям громадян з оплати послуг зв`язку</t>
  </si>
  <si>
    <t>3032</t>
  </si>
  <si>
    <t>0813032</t>
  </si>
  <si>
    <t>0810180</t>
  </si>
  <si>
    <t>0810160</t>
  </si>
  <si>
    <t>Відділ  соціального захисту населення Носівської міської ради</t>
  </si>
  <si>
    <t>0810000</t>
  </si>
  <si>
    <t>0800000</t>
  </si>
  <si>
    <t>Співфінансування інвестиційних проектів, що реалізуються за рахунок коштів державного фонду регіонального розвитку</t>
  </si>
  <si>
    <t>0490</t>
  </si>
  <si>
    <t>7361</t>
  </si>
  <si>
    <t>0617361</t>
  </si>
  <si>
    <t>Будівництво освітніх установ та закладів</t>
  </si>
  <si>
    <t>0443</t>
  </si>
  <si>
    <t>7321</t>
  </si>
  <si>
    <t>0617321</t>
  </si>
  <si>
    <t>Утримання та навчально-тренувальна робота комунальних дитячо-юнацьких спортивних шкіл</t>
  </si>
  <si>
    <t>0810</t>
  </si>
  <si>
    <t>5031</t>
  </si>
  <si>
    <t>0615031</t>
  </si>
  <si>
    <t>Проведення навчально-тренувальних зборів і змагань з олімпійських видів спорту</t>
  </si>
  <si>
    <t>5011</t>
  </si>
  <si>
    <t>0615011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</si>
  <si>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</si>
  <si>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3140</t>
  </si>
  <si>
    <t>0613140</t>
  </si>
  <si>
    <t>Інші програми та заходи у сфері освіти</t>
  </si>
  <si>
    <t>0990</t>
  </si>
  <si>
    <t>1162</t>
  </si>
  <si>
    <t>0611162</t>
  </si>
  <si>
    <t>Забезпечення діяльності інших закладів у сфері освіти</t>
  </si>
  <si>
    <t>1161</t>
  </si>
  <si>
    <t>0611161</t>
  </si>
  <si>
    <t>Методичне забезпечення діяльності навчальних закладів</t>
  </si>
  <si>
    <t>1150</t>
  </si>
  <si>
    <t>0611150</t>
  </si>
  <si>
    <t>Надання позашкільної освіти позашкільними закладами освіти, заходи із позашкільної роботи з дітьми</t>
  </si>
  <si>
    <t>0611090</t>
  </si>
  <si>
    <t>0611020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</si>
  <si>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</si>
  <si>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0921</t>
  </si>
  <si>
    <t>Надання дошкільної освіти</t>
  </si>
  <si>
    <t>0910</t>
  </si>
  <si>
    <t>1010</t>
  </si>
  <si>
    <t>0611010</t>
  </si>
  <si>
    <t>0610180</t>
  </si>
  <si>
    <t>0610160</t>
  </si>
  <si>
    <t>0610000</t>
  </si>
  <si>
    <t>0600000</t>
  </si>
  <si>
    <t>Ліквідація іншого забруднення навколишнього природного середовища</t>
  </si>
  <si>
    <t>0513</t>
  </si>
  <si>
    <t>8313</t>
  </si>
  <si>
    <t>0118313</t>
  </si>
  <si>
    <t>Забезпечення діяльності місцевої пожежної охорони</t>
  </si>
  <si>
    <t>0320</t>
  </si>
  <si>
    <t>8130</t>
  </si>
  <si>
    <t>0118130</t>
  </si>
  <si>
    <t>Членські внески до асоціацій органів місцевого самоврядування</t>
  </si>
  <si>
    <t>7680</t>
  </si>
  <si>
    <t>0117680</t>
  </si>
  <si>
    <t>Утримання та розвиток автомобільних доріг та дорожньої інфраструктури за рахунок коштів місцевого бюджету</t>
  </si>
  <si>
    <t>0456</t>
  </si>
  <si>
    <t>7461</t>
  </si>
  <si>
    <t>0117461</t>
  </si>
  <si>
    <t>Розроблення схем планування та забудови територій (містобудівної документації)</t>
  </si>
  <si>
    <t>7350</t>
  </si>
  <si>
    <t>0117350</t>
  </si>
  <si>
    <t>Здійснення заходів із землеустрою</t>
  </si>
  <si>
    <t>0421</t>
  </si>
  <si>
    <t>7130</t>
  </si>
  <si>
    <t>0117130</t>
  </si>
  <si>
    <t>Організація благоустрою населених пунктів</t>
  </si>
  <si>
    <t>0620</t>
  </si>
  <si>
    <t>6030</t>
  </si>
  <si>
    <t>0116030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</si>
  <si>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</si>
  <si>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5053</t>
  </si>
  <si>
    <t>0115053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</si>
  <si>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</si>
  <si>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5051</t>
  </si>
  <si>
    <t>0115051</t>
  </si>
  <si>
    <t>Організація та проведення громадських робіт</t>
  </si>
  <si>
    <t>1050</t>
  </si>
  <si>
    <t>3210</t>
  </si>
  <si>
    <t>0113210</t>
  </si>
  <si>
    <t>Заходи державної політики з питань дітей та їх соціального захисту</t>
  </si>
  <si>
    <t>3112</t>
  </si>
  <si>
    <t>0113112</t>
  </si>
  <si>
    <t>0110180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</si>
  <si>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</si>
  <si>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0150</t>
  </si>
  <si>
    <t>0110150</t>
  </si>
  <si>
    <t>0110000</t>
  </si>
  <si>
    <t>0100000</t>
  </si>
  <si>
    <t>комунальні послуги та енергоносії</t>
  </si>
  <si>
    <t>оплата праці</t>
  </si>
  <si>
    <t>видатки розвитку</t>
  </si>
  <si>
    <t>з них</t>
  </si>
  <si>
    <t>видатки споживання</t>
  </si>
  <si>
    <t>РАЗОМ</t>
  </si>
  <si>
    <t>Код Функціональної класифікації видатків та кредитування бюджету</t>
  </si>
  <si>
    <t>Код Типової програмної класифікації видатків та кредитування місцевих бюджетів</t>
  </si>
  <si>
    <t>Код Програмної класифікації видатків та кредитування місцевих бюджетів</t>
  </si>
  <si>
    <t>(грн.)</t>
  </si>
  <si>
    <t>Додаток 3</t>
  </si>
  <si>
    <t>На ремонт медтехніки для Носівської ЦРЛ</t>
  </si>
  <si>
    <t>Капітальні видатки</t>
  </si>
  <si>
    <t xml:space="preserve">Реконструкція приміщень загально-освітньої школи I-III ступенів Носівської міської ради під дошкільний навчальний заклад по вул.Центральна,77
в с.Володькова Дівиця, Чернігівської області </t>
  </si>
  <si>
    <t>Відділ освіти, сім"ї, молоді та спорту Носівської міської ради</t>
  </si>
  <si>
    <r>
      <t xml:space="preserve">Носівська міська рада  </t>
    </r>
    <r>
      <rPr>
        <sz val="12"/>
        <rFont val="Times New Roman"/>
        <family val="1"/>
        <charset val="204"/>
      </rPr>
      <t>(виконавчий апарат )</t>
    </r>
  </si>
  <si>
    <t>3</t>
  </si>
  <si>
    <t>2</t>
  </si>
  <si>
    <t>1</t>
  </si>
  <si>
    <t>грн.</t>
  </si>
  <si>
    <t>Найменування бюджету - одержувача/ надавача міжбюджетного трансферту</t>
  </si>
  <si>
    <t>Трансферти з інших місцевих бюджетів</t>
  </si>
  <si>
    <t>субвенції</t>
  </si>
  <si>
    <t>загального фонду</t>
  </si>
  <si>
    <t>спеціального фонду</t>
  </si>
  <si>
    <t>Дотація 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</si>
  <si>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Районний бюджет Носівського району</t>
  </si>
  <si>
    <t>Бюджет отг с.Мрин</t>
  </si>
  <si>
    <t xml:space="preserve">Інша субвенція  на надання позашкільної освіти учням загальноосвітніх навчальних закладів, що перебувають у власності Мринської об’єднаної територіальної громади, комунальним позашкільним навчальним закладом «Дитячо-юнацька спортивна школа» </t>
  </si>
  <si>
    <t>на  виконання міської програми "Забезпечення охорони та опалення приміщень об"єкта незавершеного будівництва Носівської ЗОШ I-III ст. №5 на 2018-2019 роки"</t>
  </si>
  <si>
    <t xml:space="preserve"> на забезпечення централізованих заходів з лікування хворих на цукровий та нецукровий діабет</t>
  </si>
  <si>
    <t>на виконання програми по забезпеченню дітей - інвалідів технічними засобами                      ( памперсами )</t>
  </si>
  <si>
    <t>на забезпечення онкохворих знеболювальними препаратами для Носівської ЦРЛ</t>
  </si>
  <si>
    <t>на облаштування прибудинкової території лікарні</t>
  </si>
  <si>
    <t>на 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</t>
  </si>
  <si>
    <t>на утримання об"єктів спільного користування</t>
  </si>
  <si>
    <t>Трансферти іншим бюджетам</t>
  </si>
  <si>
    <t xml:space="preserve"> Інші субвенції загального фонду </t>
  </si>
  <si>
    <t>3719770/2620</t>
  </si>
  <si>
    <t>3719770/3220</t>
  </si>
  <si>
    <t>Обласний бюджет Чернігівської області</t>
  </si>
  <si>
    <t>Код програмної класифікації видатків та кредитування місцевих бюджетів</t>
  </si>
  <si>
    <t>Найменування головного розпорядника місцевого бюджету/відповідального виконавця,  найменування бюджетної програми згідно з Типовою програмною класифікацією видатків та кредитування місцевих бюджетів</t>
  </si>
  <si>
    <t xml:space="preserve">Назва об’єкта відповідно  до проектно- кошторисної документації </t>
  </si>
  <si>
    <t>Строк реалізації об’єкта (рік початку і завершення)</t>
  </si>
  <si>
    <t>Загальна вартість об’єкта, гривень</t>
  </si>
  <si>
    <t>Обсяг видатків бюджету розвитку, гривень</t>
  </si>
  <si>
    <t xml:space="preserve">Рівень будівельної готовності об’єкта на кінець бюджетного періоду, % </t>
  </si>
  <si>
    <t xml:space="preserve">Реконструкція приміщення для створення центру надання адміністративних послуг </t>
  </si>
  <si>
    <t xml:space="preserve">Усього </t>
  </si>
  <si>
    <t>х</t>
  </si>
  <si>
    <t>Бюджет отг смт.Козелець</t>
  </si>
  <si>
    <t>Інша субвенція з Козелецької ОТГ на підвіз дітей, що проживають в с.Пилятин Козелецької ОТГ та навчаються в Козарскій ЗОШ I-II cт.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</si>
  <si>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</si>
  <si>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</si>
  <si>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Додаток  6</t>
  </si>
  <si>
    <t>3719410/2620</t>
  </si>
  <si>
    <t>Розподіл коштів бюджету розвитку міського бюджету за об’єктами у 2019 році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</si>
  <si>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</si>
  <si>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На початок періоду</t>
  </si>
  <si>
    <t>0116013</t>
  </si>
  <si>
    <t>6013</t>
  </si>
  <si>
    <t>Забезпечення діяльності водопровідно-каналізаційного господарства</t>
  </si>
  <si>
    <t>0117310</t>
  </si>
  <si>
    <t>7310</t>
  </si>
  <si>
    <t>Будівництво об`єктів житлово-комунального господарства</t>
  </si>
  <si>
    <t>0117363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</si>
  <si>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</si>
  <si>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</si>
  <si>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0617363</t>
  </si>
  <si>
    <t>Субвенція з місцевого бюджету за рахунок залишку коштів освітньої субвенції, що утворився на початок бюджетного періоду</t>
  </si>
  <si>
    <t>на виконання районної програми повідшкодуванню наданих пільг по послугах зв"язку пільговим категоріям жителям  Носівскої громади в 2017 році за рішенням суду</t>
  </si>
  <si>
    <t>0117330</t>
  </si>
  <si>
    <t>7330</t>
  </si>
  <si>
    <t>Будівництво  інших об`єктів комунальної власності</t>
  </si>
  <si>
    <t>Реконструкція в рамках відновлення системи вуличного освітлення частини вул. Заводська, вул. Михайла Заболотного, вул. Автоколонна, вул. Проїжджа, пров. Проїжджий від КТП-149 в м. Носівка, Чернігівської області з виділенням черговості: I черга – вул. Заводська, вул. Михайла Заболотного, вул. Автоколонна</t>
  </si>
  <si>
    <t xml:space="preserve">Закупівля комплектів спортивного інвентаря та приладдя для КПНЗ "Дитячо-юнацька спортивна школа" Носівської міської ради </t>
  </si>
  <si>
    <t>Інша субвенція з Носівського району  на позашкільну освіту</t>
  </si>
  <si>
    <t>Інша субвенція з Носівського району  на забезпечення діяльності інших освітніх закладів  (охорона об"єктів спільного користування)</t>
  </si>
  <si>
    <t>на придбання медичного обладнання для КНП Носівський районний ПМСД</t>
  </si>
  <si>
    <t>0117367</t>
  </si>
  <si>
    <t>7367</t>
  </si>
  <si>
    <t>Виконання інвестиційних проектів в рамках реалізації заходів, спрямованих на розвиток системи охорони здоров`я у сільській місцевості</t>
  </si>
  <si>
    <t>Амбулаторія загальної практики сімейної медицини (на 3-4 лікаря) по вул.Центральній, в с.Володькова Дівиця Носівського району Чернігівської області (в т.ч.оплата проектно-вишукувальних робіт та експертизи)</t>
  </si>
  <si>
    <t>Будівництво дитячого ігрового майданчика по вул. Кобизький шлях в м. Носівка Носівського району Чернігівської області</t>
  </si>
  <si>
    <t>Будівництво дитячого майданчика по вул. Центральна в м. Носівка Носівського району Чернігівської області</t>
  </si>
  <si>
    <t>Придбання дитячого майданчика для потреб с. Сулак Носівського району Чернігівської області</t>
  </si>
  <si>
    <t>Придбання дитячого майданчика для потреб с. Підгайне Носівського району Чернігівської області</t>
  </si>
  <si>
    <t>Будівництво дитячого майданчика по вул. Робочій м.Носівка Носівського району Чернігівської області</t>
  </si>
  <si>
    <t>Будівництво дитячого майданчика по вул. Спаській 
м. Носівка Носівського району Чернігівської області</t>
  </si>
  <si>
    <t>Будівництво дитячого майданчика по вул. Покровській м. Носівка Носівського району Чернігівської області</t>
  </si>
  <si>
    <t>Будівництво дитячого майданчика по вул. Незалежності с. Козари Носівського району Чернігівської області</t>
  </si>
  <si>
    <t>Будівництво дитячого майданчика по вул. Чехова в м. Носівка  Носівського району Чернігівської області</t>
  </si>
  <si>
    <t>Будівництво спортивного майданчика по вул. Центральна, 25 м. Носівка Носівський район Чернігівська область</t>
  </si>
  <si>
    <t>Будівництво спортивного майданчика по вул. Привітна, 1 а, м. Носівка Носівського району Чернігівської області</t>
  </si>
  <si>
    <t>1017324</t>
  </si>
  <si>
    <t>7324</t>
  </si>
  <si>
    <t>Будівництво установ та закладів культури</t>
  </si>
  <si>
    <t>Інша субвенція  з обласного бюджету на виконання доручень виборців депутатами обласної ради</t>
  </si>
  <si>
    <t>Продовження додатка 5</t>
  </si>
  <si>
    <t>на забезпечення співфінансування будівництва "Школа №5 на 520 місць по вул. Вокзальній м.Носівка"</t>
  </si>
  <si>
    <t xml:space="preserve">Міжбюджетні трансферти міського бюджету на 2019 рік </t>
  </si>
  <si>
    <t xml:space="preserve">Реконструкція в рамках відновлення системи вуличного освітлення частини вул. Робоча, вул. Петра Сагайдачного від КТП-301 в м. Носівка, Чернігівської області з виділенням черговості: I черга — вул. Робоча; II черга — 
вул. Петра Сагайдачного
</t>
  </si>
  <si>
    <t xml:space="preserve">Реконструкція в рамках відновлення системи вуличного освітлення частини вул. Робоча, вул. Богдана Хмельницького, вул. Петра Сагайдачного, вул. Короленка від ТП-208 в м. Носівка, Чернігівської області з виділенням черговості: 
I черга — вул. Робоча; II черга — вул. Робоча, вул. Богдана Хмельницького, вул. Петра Сагайдачного, вул. Короленка
</t>
  </si>
  <si>
    <t xml:space="preserve">Закупівля спортивного майданчика для с. Сулак 
Носівського району Чернігівської області
</t>
  </si>
  <si>
    <t>0611170</t>
  </si>
  <si>
    <t>1170</t>
  </si>
  <si>
    <t>Забезпечення діяльності інклюзивно-ресурсних центрів</t>
  </si>
  <si>
    <t>0617325</t>
  </si>
  <si>
    <t>7325</t>
  </si>
  <si>
    <t>Будівництво споруд, установ та закладів фізичної культури і спорту</t>
  </si>
  <si>
    <r>
      <t xml:space="preserve">Будівництво футбольного поля   розміром 40 </t>
    </r>
    <r>
      <rPr>
        <sz val="7"/>
        <color indexed="8"/>
        <rFont val="Times New Roman"/>
        <family val="1"/>
        <charset val="204"/>
      </rPr>
      <t>Х</t>
    </r>
    <r>
      <rPr>
        <sz val="12"/>
        <color indexed="8"/>
        <rFont val="Times New Roman"/>
        <family val="1"/>
        <charset val="204"/>
      </rPr>
      <t xml:space="preserve"> 20 м зі штучним покриттям по вул.Центральна, 77           с. Володькова Дівиця  </t>
    </r>
  </si>
  <si>
    <t>Рішення 45 сесії Носівської міської ради від  08.11.2018 р. № 1/45/VII</t>
  </si>
  <si>
    <t>Програма "Забезпечення охорони та опалення приміщень об"єкта незавершеного будівництва Носівської ЗОШ I-III ст. №5 на 2018-2019 роки"</t>
  </si>
  <si>
    <t>Рішення 49 сесії Носівської міської ради від 18.01.2019 р. № 2/49/VII</t>
  </si>
  <si>
    <t>Програма «Охорона культурної спадщини 
 Носівської територіальної громади
на 2019-2021 роки»</t>
  </si>
  <si>
    <t>Рішення 48 сесії Носівської міської ради від 21.12.2018 р. № 3/48/VII</t>
  </si>
  <si>
    <t xml:space="preserve">Програма відзначення державних та професійних свят, ювілейних дат, представницьких та інших заходів Носівської міської ради на 2019 рік. </t>
  </si>
  <si>
    <t>Рішення 47 сесії Носівської міської ради від 14.12.2018 р. № 10/47/VII</t>
  </si>
  <si>
    <t xml:space="preserve">Програма надання соціальної матеріальної 
грошової допомоги мешканцям Носівської ОТГ
 на  2019-2021 роки
</t>
  </si>
  <si>
    <t>Рішення 47 сесії Носівської міської ради від 14.12.2018 р. № 09/47/VII</t>
  </si>
  <si>
    <t xml:space="preserve"> Програма  компенсації пільгових перевезень окремих категорій громадян (жителів Носівської міської ради) на залізничному транспорті приміського сполучення на 2019 рік</t>
  </si>
  <si>
    <t>Рішення 47 сесії Носівської міської ради від 14.12.2018 р. № 11/47/VII</t>
  </si>
  <si>
    <t xml:space="preserve"> Програми компенсації за перевезення окремих пільгових категорій громадян автомобільним транспортом на автобусних маршрутах загального користування на 2019 рік</t>
  </si>
  <si>
    <t>Рішення 47 сесії Носівської міської ради від 14.12.2018 р. № 14/47/VII</t>
  </si>
  <si>
    <t>Програму фінансування витрат на надання пільг окремим категоріям громадян за послуги зв"язку на 2019 рік</t>
  </si>
  <si>
    <t>Надання пільг окремим категоріям громадян з оплати послуг зв"язку</t>
  </si>
  <si>
    <t>Рішення 29 сесії Носівської міської ради від 16.11.2017 р. № 5/29/VII</t>
  </si>
  <si>
    <t xml:space="preserve"> Програма по  наданню допомоги хворим з хронічною нирковою недостатністю, які проживають на території громади та отримують програмний гемодіаліз на 2018 - 2020 року         </t>
  </si>
  <si>
    <t>Рішення 47 сесії Носівської міської ради від 14.12.2018 р. № 15/47/VII</t>
  </si>
  <si>
    <t>Програма по відшкодуванню витрат організаціям - постачальникам за комунальні послуги сім"ям військовослужбовців, які загинули при виконанні інтернаціонального обов"язку в Республіці Афганістан, при проведенні антитерористичної операції та проживають на території Носівської міської ради на 2019 - 2020 роки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</si>
  <si>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</t>
  </si>
  <si>
    <t>Рішення 22 сесії Носівської міської ради від 19.05.2017 р. № 16/22/VII</t>
  </si>
  <si>
    <t>Програма оздоровлення та відпочинку дітей Носівської об"єднаної територіальної громади на 2017-2020 роки</t>
  </si>
  <si>
    <t>Рішення 47 сесії Носівської міської ради від 14.12.2018 р. № 20/47/VII</t>
  </si>
  <si>
    <t xml:space="preserve">Програма забезпечення  відшкодування вартості проїзду педагогічних працівників до місця роботи та у зворотному напрямку на 2019 рік
</t>
  </si>
  <si>
    <t xml:space="preserve">Програма «Охорона культурної спадщини 
 Носівської територіальної громади
на 2019-2021 роки»
</t>
  </si>
  <si>
    <t>Рішення 45 сесії Носівської міської ради від 08.11.2018 р. № 2/45/VII, зі змінами від 14.12.2018 р. №28/47/VII</t>
  </si>
  <si>
    <t>Програма розроблення ( оновлення ) містобудівної документації Носівської міської ради на 2018-2020 роки</t>
  </si>
  <si>
    <t>Рішення 33 сесії Носівської міської ради від 16.02.2018 р. № 6/33/VII</t>
  </si>
  <si>
    <t>Програма попередження дитячої безпритульності та бездоглядності, розвитку сімейних форм виховання дітей - сиріт, дітей, позбавлених батьківського піклування на 2018-2020 роки</t>
  </si>
  <si>
    <t>Рішення 3 сесії Носівської міської ради від 09.02.2017 р. № 4/3/VIII, зі змінами від 17.08.2018 р. №19/41/VII</t>
  </si>
  <si>
    <t>Програма висвітлення діяльності Носівської міської ради у місцевих засобах масової інформації на 2017-2020 роки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</si>
  <si>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Програма  відзначення  державних та  професійних свят, ювілейних дат, здійснення представницьких та інших заходів Носівської міської ради  на 2019 рік
</t>
  </si>
  <si>
    <t>Рішення 47 сесії Носівської міської ради від 14.12.2018 р. №23/47/VII</t>
  </si>
  <si>
    <t>Рішення 47 сесії Носівської міської ради від 14.12.2018 р. № 23/47/VII</t>
  </si>
  <si>
    <t>Програма організації громадських робіт на території Носівської громади на 2019 рік</t>
  </si>
  <si>
    <t>Рішення 35 сесії Носівської міської ради від 12.04.2018 р. № 1/35/VII</t>
  </si>
  <si>
    <t>Програма розвитку земельних відносин та охорони земель Носівської міської ради на 2018 - 2020 роки</t>
  </si>
  <si>
    <t>Рішення 47 сесії Носівської міської ради від 14.12.2018 р. № 24/47/VII</t>
  </si>
  <si>
    <t xml:space="preserve">Програма підтримки індивідуального житлового
 будівництва  «Власний дім» 
на території Носівської об’єднаної громади
на 2019-2020 роки
</t>
  </si>
  <si>
    <t>Надання довгострокових кредитів індивідуальним забудовникам житла на селі / Повернення довгострокових кредитів, наданих індивідуальним забудовникам житла на селі</t>
  </si>
  <si>
    <t>8831     8832</t>
  </si>
  <si>
    <t>0118831                                 0118832</t>
  </si>
  <si>
    <t>Носівська міська рада                               ( виконавчий апарат )</t>
  </si>
  <si>
    <t>Дата та номер документа, яким затверджено місцеву регіональну програму</t>
  </si>
  <si>
    <t>Найменування місцевої (регіональної) програми</t>
  </si>
  <si>
    <t xml:space="preserve">Найменування головного розпорядника коштів місцевого бюджету/ відповідального виконавця, найменування  бюджетної програми згідно з Типовою програмною класифікацією видатків та кредитування місцевих бюджетів
</t>
  </si>
  <si>
    <t>Код Функціональної класифікації видатків та кредитування  бюджету</t>
  </si>
  <si>
    <t>Розподіл витрат міського бюджету на реалізацію місцевих/регіональних програм у 2019 році</t>
  </si>
  <si>
    <t>Додаток   7</t>
  </si>
  <si>
    <t>Програма підвищення ефективності роботи КП "Носівка-Комунальник" Носівської міської ради на 2018-2022 роки</t>
  </si>
  <si>
    <t>Рішення 41 сесії Носівської міської ради від 17.08.2018 р. №3/41/VII</t>
  </si>
  <si>
    <t>Фінансове управління (в частині міжбюджетних трансфертів)</t>
  </si>
  <si>
    <t>на придбання туберкуліну для КНП Носівський районний ПМСД</t>
  </si>
  <si>
    <t>Реконструкція в рамках відновлення системи вуличного освітлення частини вул.Ковпака від КТП-52 в с.Коробчине, Носівського району, Чернігівської області</t>
  </si>
  <si>
    <t>Виготовлення ПКД на капітальний ремонт доріг комунальної власності вул.Полівка,  вул. Володимирська</t>
  </si>
  <si>
    <t>Виготовлення ПКД та реконструкція приміщень загальноосвітніх навчальних закладів для влаштування внутрішніх туалетів</t>
  </si>
  <si>
    <t>Програма соціальної підтримки населення Носівської ОТГ "Турбота" НА 2019 - 2020 роки</t>
  </si>
  <si>
    <t>Рішення 47 сесії Носівської міської ради від 14.12.2018 р. № 12/47/VII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</si>
  <si>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</si>
  <si>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природоохоронних заходів</t>
  </si>
  <si>
    <t>0118330</t>
  </si>
  <si>
    <t>8330</t>
  </si>
  <si>
    <t>0540</t>
  </si>
  <si>
    <t>Інша діяльність у сфері екології та охорони природних ресурсів</t>
  </si>
  <si>
    <t>на придбання лабораторної інформаційно-управлінської системи для Носівської ЦРЛ</t>
  </si>
  <si>
    <t>0117362</t>
  </si>
  <si>
    <t>7362</t>
  </si>
  <si>
    <t>Виконання інвестиційних проектів в рамках формування інфраструктури об`єднаних територіальних громад</t>
  </si>
  <si>
    <t>Коригування ПКД на капітальний ремонт доріг комунальної власності вул. Володимирська</t>
  </si>
  <si>
    <t>0117691</t>
  </si>
  <si>
    <t>7691</t>
  </si>
  <si>
    <t>3719570</t>
  </si>
  <si>
    <t>9570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</si>
  <si>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</si>
  <si>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Капітальний ремонт проїзної частини автомобільної дороги комунальної власності по вулиці Володимирська довжиною 1,019км в м. Носівка, Носівського району, Чернігівської області</t>
  </si>
  <si>
    <t>Придбання техніки спеціального призначення (сміттєвоз) для Комунального підприємства "Носівка- Комунальник"</t>
  </si>
  <si>
    <t>Виготовлення проектно-кошторисної документації на будівництво багатофункціонального поля для Носівської міської гімназії</t>
  </si>
  <si>
    <t>3719570/3220</t>
  </si>
  <si>
    <t>Будівництво1 інших об`єктів комунальної власності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</si>
  <si>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</si>
  <si>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0118110</t>
  </si>
  <si>
    <t>8110</t>
  </si>
  <si>
    <t>Заходи із запобігання та ліквідації надзвичайних ситуацій та наслідків стихійного лиха</t>
  </si>
  <si>
    <t xml:space="preserve">Будівництво дитячого майданчика по вул. Спасо-Преображенській 14-а м. Носівка Чернігівської області </t>
  </si>
  <si>
    <t xml:space="preserve">Будівництво дитячого майданчика по вул. Миру, 6 с. Дослідне Носівського району Чернігівської області </t>
  </si>
  <si>
    <t xml:space="preserve">Закупівля дитячого майданчика для с. Лукашівка 
Носівського району Чернігівської області </t>
  </si>
  <si>
    <t xml:space="preserve">Будівництво дитячого майданчика по вул. Малоносівська м. Носівка Носівського району Чернігівської області </t>
  </si>
  <si>
    <t>Будівництво дитячого майданчика по вул. Мринський шлях м. Носівка Носівського району Чернігівської області</t>
  </si>
  <si>
    <t xml:space="preserve">Будівництво дитячого майданчика по вул. Андріївська, 
с. Андріївка Носівського району Чернігівської області </t>
  </si>
  <si>
    <t xml:space="preserve">Будівництво дитячого майданчика по вул. Ніжинський шлях м. Носівка Носівського району Чернігівської області </t>
  </si>
  <si>
    <t>Будівництво мереж зовнішнього освітлення частини вул.Зелена, вул.Південна від КТП — 152 в м.Носівка, Чернігівської області з виділенням черговості: І черга — вул.Зелена; ІІ черга — вул.Південна</t>
  </si>
  <si>
    <t>Будівництво дитячого майданчика по вул.Короленка, м.Носівка Чернігівської області</t>
  </si>
  <si>
    <t>Закупівля сценічних костюмів та музичного обладнання для Комунального закладу “Носівський будинок дитячої та юнацької творчості”</t>
  </si>
  <si>
    <t>Закупівля інтерактивної дошки для Досліднянського НВК “ЗНЗ-ДНЗ” I—III ступенів</t>
  </si>
  <si>
    <t xml:space="preserve">Цільова соціальна програма розвитку цивільного захисту території Носівської міської ради на 2017-2020 роки </t>
  </si>
  <si>
    <t>0118230</t>
  </si>
  <si>
    <t>8230</t>
  </si>
  <si>
    <t>0380</t>
  </si>
  <si>
    <t>Інші заходи громадського порядку та безпеки</t>
  </si>
  <si>
    <t>Програма "Безпечна громада" на 2019 - 2021 роки</t>
  </si>
  <si>
    <t>Рішення сесії Носівської міської ради від 12.01.2017 р. № 16/2/VIII, зі змінами від 08.08.2017р. №3/26/VII</t>
  </si>
  <si>
    <t>Експертиза робочого проекту "Будівництво підвищених пішоходних переходів по вул. Центральна та вул. Вокзальна в м.Носівка Носівського району Чернігівської області"</t>
  </si>
  <si>
    <t xml:space="preserve">                                              Начальник фінансового управління                                                   В.Пазуха</t>
  </si>
  <si>
    <t xml:space="preserve">В.Пазуха </t>
  </si>
  <si>
    <t>Начальник фінансового управління                                                               В.Пазуха</t>
  </si>
  <si>
    <t>На харчування хворих ЦРЛ</t>
  </si>
  <si>
    <t xml:space="preserve">                                                                                                           </t>
  </si>
  <si>
    <t>РОЗПОДІЛ</t>
  </si>
  <si>
    <t>видатків місцевого бюджету на 2019 рік</t>
  </si>
  <si>
    <t>Фінансування _x000D_ міського бюджету на 2019 рік</t>
  </si>
  <si>
    <t>Фінансування за типом боргового зобов’язання</t>
  </si>
  <si>
    <t>Фінансування за рахунок коштів єдиного казначейського рахунку</t>
  </si>
  <si>
    <t>В. Пазуха</t>
  </si>
  <si>
    <t>на поточний ремонт приміщення міської лікарської амбулаторії для для КНП Носівський районний ПМСД</t>
  </si>
  <si>
    <t>Придбання комплектувальних виробів (розкидач дорожних сумішей, пилосос парковий, фронтальний погрузчик з навісним обладнанням) до транспортних засобів спеціального призначення для Комунального підприємства "Носівка- Комунальник"</t>
  </si>
  <si>
    <t>Придбання спецтехніки та обладнання (дровокол) для комунального підприємства "Носівські теплові мережі"</t>
  </si>
  <si>
    <t xml:space="preserve">Реконструкція  в  рамках  відновлення  системи  вуличного  освітлення  частини вул. Робоча, вул. Петра  Сагайдачного  від  КТП - 301 в  м .Носівка, Чернігівської  області  з виділенням  черговості: І  черга  –  вул.Робоча;  ІІ  черга  –  вул. Петра Сагайдачного </t>
  </si>
  <si>
    <t xml:space="preserve">Реконструкція  в  рамках  відновлення  системи  вуличного  освітлення  частини вул. Робоча, вул. Богдана  Хмельницького , вул. Петра  Сагайдачного, вул. Короленка  від  КТП - 208 в  м .Носівка, Чернігівської  області  з виділенням  черговості: І  черга  –  вул.Робоча;  ІІ  черга  –  вул. Робоча, вул. Богдана  Хмельницького , вул. Петра  Сагайдачного, вул. Короленка </t>
  </si>
  <si>
    <t>Рішення  сесії Носівської міської ради від 16.08.2019 р. № 5/56/VII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</si>
  <si>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</t>
  </si>
  <si>
    <t>Носівська міська рада</t>
  </si>
  <si>
    <t>до рішення 60 сесії міської ради  від  15 листопада  2019 року  "Про внесення змін до рішення міської ради від 21 грудня 2018 року " Про міський бюджет на 2019 рік"</t>
  </si>
  <si>
    <t xml:space="preserve">до рішення  60   сесії  міської ради від 15 листопада 2019 року "Про внесення змін до рішення міської ради від 21 грудня 2018 року " Про міський бюджет на 2019 рік"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</si>
  <si>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додаток  5
до рішення 60 сесії  міської ради від 15 листопда  2019 року "Про внесення змін до рішення міської ради від 21 грудня 2018 року " Про міський бюджет на 2019 рік"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</si>
</sst>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65" x14ac:knownFonts="1"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Helv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i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2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i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b/>
      <i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8"/>
      <name val="Times New Roman"/>
      <family val="1"/>
      <charset val="204"/>
    </font>
    <font>
      <i/>
      <sz val="16"/>
      <name val="Times New Roman"/>
      <family val="1"/>
      <charset val="204"/>
    </font>
    <font>
      <sz val="10"/>
      <name val="Times New Roman Cyr"/>
      <charset val="204"/>
    </font>
    <font>
      <sz val="7"/>
      <name val="Times New Roman"/>
      <family val="1"/>
      <charset val="204"/>
    </font>
    <font>
      <sz val="7"/>
      <color theme="1"/>
      <name val="Calibri"/>
      <family val="2"/>
      <charset val="204"/>
      <scheme val="minor"/>
    </font>
    <font>
      <sz val="6"/>
      <name val="Times New Roman Cyr"/>
      <charset val="204"/>
    </font>
    <font>
      <sz val="6"/>
      <name val="Times New Roman"/>
      <family val="1"/>
      <charset val="204"/>
    </font>
    <font>
      <sz val="7"/>
      <name val="Times New Roman Cyr"/>
      <charset val="204"/>
    </font>
    <font>
      <b/>
      <sz val="15"/>
      <name val="Times New Roman Cyr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sz val="12"/>
      <name val="Arial Cyr"/>
      <charset val="204"/>
    </font>
    <font>
      <b/>
      <sz val="12"/>
      <color theme="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 Cyr"/>
      <charset val="204"/>
    </font>
    <font>
      <sz val="10"/>
      <color indexed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9">
    <xf numFmtId="0" fontId="0" fillId="0" borderId="0"/>
    <xf numFmtId="0" fontId="5" fillId="0" borderId="0"/>
    <xf numFmtId="0" fontId="6" fillId="0" borderId="0"/>
    <xf numFmtId="0" fontId="12" fillId="0" borderId="0"/>
    <xf numFmtId="0" fontId="15" fillId="0" borderId="0"/>
    <xf numFmtId="0" fontId="25" fillId="0" borderId="0">
      <alignment vertical="top"/>
    </xf>
    <xf numFmtId="0" fontId="31" fillId="0" borderId="0"/>
    <xf numFmtId="0" fontId="31" fillId="0" borderId="0"/>
    <xf numFmtId="0" fontId="4" fillId="0" borderId="0"/>
    <xf numFmtId="0" fontId="12" fillId="0" borderId="0"/>
    <xf numFmtId="0" fontId="4" fillId="0" borderId="0"/>
    <xf numFmtId="0" fontId="3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406">
    <xf numFmtId="0" fontId="0" fillId="0" borderId="0" xfId="0"/>
    <xf numFmtId="0" fontId="6" fillId="0" borderId="0" xfId="1" applyFont="1"/>
    <xf numFmtId="0" fontId="6" fillId="0" borderId="0" xfId="1" applyFont="1" applyAlignment="1"/>
    <xf numFmtId="164" fontId="6" fillId="0" borderId="0" xfId="1" applyNumberFormat="1" applyFont="1"/>
    <xf numFmtId="3" fontId="6" fillId="0" borderId="0" xfId="1" applyNumberFormat="1" applyFont="1"/>
    <xf numFmtId="3" fontId="7" fillId="0" borderId="0" xfId="1" applyNumberFormat="1" applyFont="1"/>
    <xf numFmtId="3" fontId="8" fillId="0" borderId="0" xfId="1" applyNumberFormat="1" applyFont="1"/>
    <xf numFmtId="0" fontId="9" fillId="0" borderId="0" xfId="1" applyFont="1"/>
    <xf numFmtId="164" fontId="9" fillId="0" borderId="0" xfId="1" applyNumberFormat="1" applyFont="1"/>
    <xf numFmtId="164" fontId="10" fillId="0" borderId="0" xfId="1" applyNumberFormat="1" applyFont="1" applyAlignment="1">
      <alignment horizontal="center" vertical="center"/>
    </xf>
    <xf numFmtId="164" fontId="11" fillId="0" borderId="0" xfId="1" applyNumberFormat="1" applyFont="1"/>
    <xf numFmtId="0" fontId="9" fillId="0" borderId="0" xfId="1" applyFont="1" applyAlignment="1"/>
    <xf numFmtId="0" fontId="11" fillId="0" borderId="0" xfId="1" applyFont="1" applyAlignment="1">
      <alignment vertical="center"/>
    </xf>
    <xf numFmtId="164" fontId="11" fillId="0" borderId="0" xfId="1" applyNumberFormat="1" applyFont="1" applyAlignment="1">
      <alignment vertical="center"/>
    </xf>
    <xf numFmtId="4" fontId="10" fillId="0" borderId="0" xfId="1" applyNumberFormat="1" applyFont="1" applyBorder="1" applyAlignment="1">
      <alignment horizontal="right" vertical="center" shrinkToFit="1"/>
    </xf>
    <xf numFmtId="4" fontId="11" fillId="0" borderId="0" xfId="1" applyNumberFormat="1" applyFont="1" applyFill="1" applyBorder="1" applyAlignment="1">
      <alignment horizontal="right" vertical="center" shrinkToFit="1"/>
    </xf>
    <xf numFmtId="0" fontId="7" fillId="0" borderId="0" xfId="1" applyNumberFormat="1" applyFont="1" applyFill="1" applyBorder="1" applyAlignment="1">
      <alignment horizontal="right" vertical="center" shrinkToFit="1"/>
    </xf>
    <xf numFmtId="4" fontId="7" fillId="0" borderId="0" xfId="1" applyNumberFormat="1" applyFont="1" applyFill="1" applyBorder="1" applyAlignment="1">
      <alignment horizontal="right" vertical="center" shrinkToFit="1"/>
    </xf>
    <xf numFmtId="0" fontId="10" fillId="0" borderId="0" xfId="4" applyFont="1" applyBorder="1" applyAlignment="1">
      <alignment vertical="center" wrapText="1"/>
    </xf>
    <xf numFmtId="0" fontId="16" fillId="0" borderId="0" xfId="4" applyFont="1" applyBorder="1" applyAlignment="1">
      <alignment horizontal="center" vertical="center"/>
    </xf>
    <xf numFmtId="4" fontId="11" fillId="0" borderId="1" xfId="1" applyNumberFormat="1" applyFont="1" applyFill="1" applyBorder="1" applyAlignment="1">
      <alignment horizontal="right" vertical="center" wrapText="1"/>
    </xf>
    <xf numFmtId="4" fontId="11" fillId="0" borderId="1" xfId="1" applyNumberFormat="1" applyFont="1" applyBorder="1" applyAlignment="1">
      <alignment horizontal="right" vertical="center"/>
    </xf>
    <xf numFmtId="1" fontId="17" fillId="0" borderId="1" xfId="1" applyNumberFormat="1" applyFont="1" applyBorder="1" applyAlignment="1">
      <alignment horizontal="center" vertical="center"/>
    </xf>
    <xf numFmtId="3" fontId="10" fillId="0" borderId="1" xfId="1" applyNumberFormat="1" applyFont="1" applyFill="1" applyBorder="1" applyAlignment="1">
      <alignment horizontal="center" vertical="center" wrapText="1"/>
    </xf>
    <xf numFmtId="0" fontId="18" fillId="0" borderId="0" xfId="1" applyFont="1"/>
    <xf numFmtId="0" fontId="9" fillId="0" borderId="0" xfId="1" applyFont="1" applyAlignment="1">
      <alignment wrapText="1"/>
    </xf>
    <xf numFmtId="0" fontId="6" fillId="0" borderId="0" xfId="1" applyFont="1" applyAlignment="1">
      <alignment horizontal="right"/>
    </xf>
    <xf numFmtId="0" fontId="6" fillId="0" borderId="0" xfId="1" applyFont="1" applyAlignment="1">
      <alignment horizontal="left"/>
    </xf>
    <xf numFmtId="0" fontId="20" fillId="0" borderId="0" xfId="1" applyFont="1"/>
    <xf numFmtId="0" fontId="7" fillId="0" borderId="0" xfId="1" applyFont="1" applyAlignment="1">
      <alignment horizontal="center" vertical="top" wrapText="1"/>
    </xf>
    <xf numFmtId="0" fontId="7" fillId="0" borderId="0" xfId="2" applyNumberFormat="1" applyFont="1" applyFill="1" applyAlignment="1" applyProtection="1">
      <alignment horizontal="right" vertical="center" wrapText="1"/>
    </xf>
    <xf numFmtId="0" fontId="14" fillId="0" borderId="0" xfId="1" applyFont="1" applyAlignment="1">
      <alignment horizontal="left" vertical="center" wrapText="1"/>
    </xf>
    <xf numFmtId="0" fontId="6" fillId="0" borderId="0" xfId="2" applyFont="1" applyFill="1"/>
    <xf numFmtId="0" fontId="6" fillId="0" borderId="0" xfId="2" applyNumberFormat="1" applyFont="1" applyFill="1" applyAlignment="1" applyProtection="1"/>
    <xf numFmtId="0" fontId="17" fillId="3" borderId="0" xfId="2" applyNumberFormat="1" applyFont="1" applyFill="1" applyBorder="1" applyAlignment="1" applyProtection="1">
      <alignment horizontal="left" vertical="center" wrapText="1"/>
    </xf>
    <xf numFmtId="0" fontId="17" fillId="0" borderId="0" xfId="2" applyNumberFormat="1" applyFont="1" applyFill="1" applyBorder="1" applyAlignment="1" applyProtection="1">
      <alignment horizontal="left" vertical="center" wrapText="1"/>
    </xf>
    <xf numFmtId="0" fontId="21" fillId="0" borderId="0" xfId="2" applyFont="1" applyAlignment="1">
      <alignment horizontal="left" vertical="center" wrapText="1"/>
    </xf>
    <xf numFmtId="0" fontId="17" fillId="0" borderId="0" xfId="2" applyFont="1" applyFill="1"/>
    <xf numFmtId="0" fontId="22" fillId="0" borderId="0" xfId="2" applyNumberFormat="1" applyFont="1" applyFill="1" applyBorder="1" applyAlignment="1" applyProtection="1">
      <alignment vertical="center" wrapText="1"/>
    </xf>
    <xf numFmtId="0" fontId="22" fillId="0" borderId="0" xfId="2" applyFont="1" applyFill="1"/>
    <xf numFmtId="0" fontId="14" fillId="0" borderId="0" xfId="2" applyNumberFormat="1" applyFont="1" applyFill="1" applyBorder="1" applyAlignment="1" applyProtection="1">
      <alignment vertical="center" wrapText="1"/>
    </xf>
    <xf numFmtId="0" fontId="7" fillId="0" borderId="0" xfId="2" applyNumberFormat="1" applyFont="1" applyFill="1" applyAlignment="1" applyProtection="1"/>
    <xf numFmtId="0" fontId="22" fillId="0" borderId="0" xfId="2" applyNumberFormat="1" applyFont="1" applyFill="1" applyAlignment="1" applyProtection="1"/>
    <xf numFmtId="0" fontId="6" fillId="0" borderId="0" xfId="2" applyNumberFormat="1" applyFont="1" applyFill="1" applyBorder="1" applyAlignment="1" applyProtection="1"/>
    <xf numFmtId="165" fontId="23" fillId="0" borderId="0" xfId="2" applyNumberFormat="1" applyFont="1" applyBorder="1" applyAlignment="1">
      <alignment vertical="justify"/>
    </xf>
    <xf numFmtId="0" fontId="19" fillId="0" borderId="0" xfId="2" applyFont="1" applyFill="1"/>
    <xf numFmtId="0" fontId="18" fillId="0" borderId="0" xfId="2" applyFont="1" applyFill="1"/>
    <xf numFmtId="0" fontId="7" fillId="0" borderId="0" xfId="2" applyFont="1" applyFill="1"/>
    <xf numFmtId="0" fontId="21" fillId="0" borderId="0" xfId="2" applyFont="1" applyFill="1"/>
    <xf numFmtId="0" fontId="9" fillId="0" borderId="0" xfId="2" applyFont="1" applyFill="1"/>
    <xf numFmtId="0" fontId="9" fillId="0" borderId="0" xfId="2" applyFont="1" applyFill="1" applyAlignment="1">
      <alignment vertical="center"/>
    </xf>
    <xf numFmtId="3" fontId="35" fillId="0" borderId="1" xfId="5" applyNumberFormat="1" applyFont="1" applyBorder="1" applyAlignment="1">
      <alignment horizontal="center" vertical="center"/>
    </xf>
    <xf numFmtId="0" fontId="36" fillId="0" borderId="1" xfId="2" applyFont="1" applyBorder="1" applyAlignment="1">
      <alignment horizontal="center" vertical="center" wrapText="1"/>
    </xf>
    <xf numFmtId="49" fontId="36" fillId="0" borderId="1" xfId="2" applyNumberFormat="1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9" fillId="0" borderId="1" xfId="2" applyNumberFormat="1" applyFont="1" applyFill="1" applyBorder="1" applyAlignment="1" applyProtection="1">
      <alignment horizontal="center" vertical="center" wrapText="1"/>
    </xf>
    <xf numFmtId="0" fontId="7" fillId="0" borderId="7" xfId="2" applyNumberFormat="1" applyFont="1" applyFill="1" applyBorder="1" applyAlignment="1" applyProtection="1">
      <alignment horizontal="right" vertical="center"/>
    </xf>
    <xf numFmtId="0" fontId="6" fillId="0" borderId="0" xfId="2" applyFont="1" applyFill="1" applyBorder="1" applyAlignment="1">
      <alignment horizontal="center"/>
    </xf>
    <xf numFmtId="0" fontId="19" fillId="0" borderId="0" xfId="2" applyNumberFormat="1" applyFont="1" applyFill="1" applyBorder="1" applyAlignment="1" applyProtection="1">
      <alignment horizontal="center" vertical="top"/>
    </xf>
    <xf numFmtId="0" fontId="6" fillId="0" borderId="7" xfId="2" applyFont="1" applyFill="1" applyBorder="1" applyAlignment="1">
      <alignment horizontal="center"/>
    </xf>
    <xf numFmtId="0" fontId="19" fillId="0" borderId="7" xfId="2" applyNumberFormat="1" applyFont="1" applyFill="1" applyBorder="1" applyAlignment="1" applyProtection="1">
      <alignment horizontal="center"/>
    </xf>
    <xf numFmtId="0" fontId="6" fillId="0" borderId="0" xfId="2" applyNumberFormat="1" applyFont="1" applyFill="1" applyAlignment="1" applyProtection="1">
      <alignment horizontal="center" vertical="center"/>
    </xf>
    <xf numFmtId="0" fontId="7" fillId="0" borderId="0" xfId="2" applyNumberFormat="1" applyFont="1" applyFill="1" applyAlignment="1" applyProtection="1">
      <alignment horizontal="left" vertical="top"/>
    </xf>
    <xf numFmtId="4" fontId="10" fillId="4" borderId="1" xfId="1" applyNumberFormat="1" applyFont="1" applyFill="1" applyBorder="1" applyAlignment="1">
      <alignment horizontal="right" vertical="center" shrinkToFit="1"/>
    </xf>
    <xf numFmtId="0" fontId="10" fillId="4" borderId="1" xfId="4" applyFont="1" applyFill="1" applyBorder="1" applyAlignment="1">
      <alignment vertical="center" wrapText="1"/>
    </xf>
    <xf numFmtId="0" fontId="10" fillId="0" borderId="5" xfId="1" applyFont="1" applyFill="1" applyBorder="1" applyAlignment="1">
      <alignment horizontal="center" vertical="center" wrapText="1"/>
    </xf>
    <xf numFmtId="0" fontId="16" fillId="0" borderId="1" xfId="4" applyFont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center" wrapText="1"/>
    </xf>
    <xf numFmtId="0" fontId="6" fillId="0" borderId="1" xfId="4" applyFont="1" applyBorder="1" applyAlignment="1">
      <alignment horizontal="left" vertical="center" wrapText="1"/>
    </xf>
    <xf numFmtId="0" fontId="18" fillId="0" borderId="5" xfId="1" applyFont="1" applyFill="1" applyBorder="1" applyAlignment="1">
      <alignment horizontal="center" vertical="center" wrapText="1"/>
    </xf>
    <xf numFmtId="0" fontId="41" fillId="0" borderId="8" xfId="0" applyFont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/>
    </xf>
    <xf numFmtId="3" fontId="6" fillId="0" borderId="1" xfId="1" applyNumberFormat="1" applyFont="1" applyBorder="1" applyAlignment="1">
      <alignment horizontal="right" vertical="center"/>
    </xf>
    <xf numFmtId="3" fontId="6" fillId="0" borderId="1" xfId="1" applyNumberFormat="1" applyFont="1" applyFill="1" applyBorder="1" applyAlignment="1">
      <alignment horizontal="right" vertical="center" wrapText="1"/>
    </xf>
    <xf numFmtId="0" fontId="42" fillId="0" borderId="1" xfId="1" applyFont="1" applyFill="1" applyBorder="1" applyAlignment="1">
      <alignment horizontal="center" vertical="center" wrapText="1"/>
    </xf>
    <xf numFmtId="3" fontId="18" fillId="4" borderId="1" xfId="1" applyNumberFormat="1" applyFont="1" applyFill="1" applyBorder="1" applyAlignment="1">
      <alignment horizontal="right" vertical="center" shrinkToFit="1"/>
    </xf>
    <xf numFmtId="0" fontId="40" fillId="0" borderId="5" xfId="1" applyFont="1" applyFill="1" applyBorder="1" applyAlignment="1">
      <alignment horizontal="center" vertical="center" wrapText="1"/>
    </xf>
    <xf numFmtId="3" fontId="18" fillId="0" borderId="1" xfId="1" applyNumberFormat="1" applyFont="1" applyFill="1" applyBorder="1" applyAlignment="1">
      <alignment horizontal="right" vertical="center" wrapText="1"/>
    </xf>
    <xf numFmtId="4" fontId="6" fillId="0" borderId="1" xfId="1" applyNumberFormat="1" applyFont="1" applyBorder="1" applyAlignment="1">
      <alignment horizontal="right" vertical="center"/>
    </xf>
    <xf numFmtId="0" fontId="44" fillId="0" borderId="1" xfId="1" applyFont="1" applyFill="1" applyBorder="1" applyAlignment="1">
      <alignment horizontal="center" vertical="center" wrapText="1"/>
    </xf>
    <xf numFmtId="0" fontId="40" fillId="0" borderId="5" xfId="2" applyFont="1" applyBorder="1" applyAlignment="1">
      <alignment horizontal="center" vertical="center" wrapText="1"/>
    </xf>
    <xf numFmtId="0" fontId="43" fillId="0" borderId="5" xfId="2" applyFont="1" applyBorder="1" applyAlignment="1">
      <alignment horizontal="center" vertical="center" wrapText="1"/>
    </xf>
    <xf numFmtId="0" fontId="7" fillId="0" borderId="1" xfId="2" applyNumberFormat="1" applyFont="1" applyFill="1" applyBorder="1" applyAlignment="1" applyProtection="1">
      <alignment horizontal="center" vertical="center" wrapText="1"/>
    </xf>
    <xf numFmtId="49" fontId="7" fillId="4" borderId="1" xfId="6" quotePrefix="1" applyNumberFormat="1" applyFont="1" applyFill="1" applyBorder="1" applyAlignment="1">
      <alignment horizontal="center" vertical="center" wrapText="1"/>
    </xf>
    <xf numFmtId="49" fontId="7" fillId="4" borderId="1" xfId="6" applyNumberFormat="1" applyFont="1" applyFill="1" applyBorder="1" applyAlignment="1">
      <alignment horizontal="center" vertical="center" wrapText="1"/>
    </xf>
    <xf numFmtId="165" fontId="27" fillId="4" borderId="1" xfId="5" applyNumberFormat="1" applyFont="1" applyFill="1" applyBorder="1" applyAlignment="1">
      <alignment vertical="center"/>
    </xf>
    <xf numFmtId="165" fontId="26" fillId="4" borderId="1" xfId="5" applyNumberFormat="1" applyFont="1" applyFill="1" applyBorder="1">
      <alignment vertical="top"/>
    </xf>
    <xf numFmtId="165" fontId="27" fillId="4" borderId="1" xfId="5" applyNumberFormat="1" applyFont="1" applyFill="1" applyBorder="1" applyAlignment="1">
      <alignment vertical="center" wrapText="1"/>
    </xf>
    <xf numFmtId="0" fontId="7" fillId="4" borderId="1" xfId="2" applyFont="1" applyFill="1" applyBorder="1" applyAlignment="1">
      <alignment vertical="center" wrapText="1"/>
    </xf>
    <xf numFmtId="49" fontId="7" fillId="4" borderId="1" xfId="2" applyNumberFormat="1" applyFont="1" applyFill="1" applyBorder="1" applyAlignment="1">
      <alignment horizontal="center" vertical="center" wrapText="1"/>
    </xf>
    <xf numFmtId="165" fontId="27" fillId="4" borderId="1" xfId="5" applyNumberFormat="1" applyFont="1" applyFill="1" applyBorder="1">
      <alignment vertical="top"/>
    </xf>
    <xf numFmtId="0" fontId="7" fillId="4" borderId="1" xfId="2" applyFont="1" applyFill="1" applyBorder="1" applyAlignment="1">
      <alignment horizontal="center" vertical="center" wrapText="1"/>
    </xf>
    <xf numFmtId="165" fontId="27" fillId="4" borderId="1" xfId="5" applyNumberFormat="1" applyFont="1" applyFill="1" applyBorder="1" applyAlignment="1">
      <alignment horizontal="right" vertical="center"/>
    </xf>
    <xf numFmtId="2" fontId="28" fillId="4" borderId="1" xfId="2" quotePrefix="1" applyNumberFormat="1" applyFont="1" applyFill="1" applyBorder="1" applyAlignment="1">
      <alignment vertical="center" wrapText="1"/>
    </xf>
    <xf numFmtId="165" fontId="27" fillId="4" borderId="1" xfId="5" applyNumberFormat="1" applyFont="1" applyFill="1" applyBorder="1" applyAlignment="1">
      <alignment horizontal="left" vertical="center"/>
    </xf>
    <xf numFmtId="0" fontId="13" fillId="4" borderId="1" xfId="2" quotePrefix="1" applyFont="1" applyFill="1" applyBorder="1" applyAlignment="1">
      <alignment horizontal="center" vertical="center" wrapText="1"/>
    </xf>
    <xf numFmtId="2" fontId="13" fillId="4" borderId="1" xfId="2" quotePrefix="1" applyNumberFormat="1" applyFont="1" applyFill="1" applyBorder="1" applyAlignment="1">
      <alignment horizontal="center" vertical="center" wrapText="1"/>
    </xf>
    <xf numFmtId="49" fontId="13" fillId="4" borderId="1" xfId="2" quotePrefix="1" applyNumberFormat="1" applyFont="1" applyFill="1" applyBorder="1" applyAlignment="1">
      <alignment horizontal="center" vertical="center" wrapText="1"/>
    </xf>
    <xf numFmtId="49" fontId="7" fillId="4" borderId="5" xfId="6" quotePrefix="1" applyNumberFormat="1" applyFont="1" applyFill="1" applyBorder="1" applyAlignment="1">
      <alignment horizontal="center" vertical="center" wrapText="1"/>
    </xf>
    <xf numFmtId="49" fontId="7" fillId="4" borderId="5" xfId="6" applyNumberFormat="1" applyFont="1" applyFill="1" applyBorder="1" applyAlignment="1">
      <alignment horizontal="center" vertical="center" wrapText="1"/>
    </xf>
    <xf numFmtId="165" fontId="27" fillId="4" borderId="5" xfId="5" applyNumberFormat="1" applyFont="1" applyFill="1" applyBorder="1" applyAlignment="1">
      <alignment vertical="center"/>
    </xf>
    <xf numFmtId="165" fontId="26" fillId="4" borderId="5" xfId="5" applyNumberFormat="1" applyFont="1" applyFill="1" applyBorder="1">
      <alignment vertical="top"/>
    </xf>
    <xf numFmtId="3" fontId="27" fillId="4" borderId="1" xfId="5" applyNumberFormat="1" applyFont="1" applyFill="1" applyBorder="1" applyAlignment="1">
      <alignment vertical="center"/>
    </xf>
    <xf numFmtId="3" fontId="27" fillId="4" borderId="5" xfId="5" applyNumberFormat="1" applyFont="1" applyFill="1" applyBorder="1" applyAlignment="1">
      <alignment vertical="center"/>
    </xf>
    <xf numFmtId="3" fontId="27" fillId="4" borderId="1" xfId="5" applyNumberFormat="1" applyFont="1" applyFill="1" applyBorder="1" applyAlignment="1">
      <alignment horizontal="center" vertical="center"/>
    </xf>
    <xf numFmtId="3" fontId="27" fillId="4" borderId="1" xfId="5" applyNumberFormat="1" applyFont="1" applyFill="1" applyBorder="1" applyAlignment="1">
      <alignment horizontal="right" vertical="center"/>
    </xf>
    <xf numFmtId="0" fontId="38" fillId="0" borderId="0" xfId="2" applyNumberFormat="1" applyFont="1" applyFill="1" applyBorder="1" applyAlignment="1" applyProtection="1">
      <alignment vertical="center" wrapText="1"/>
    </xf>
    <xf numFmtId="0" fontId="14" fillId="2" borderId="1" xfId="2" applyFont="1" applyFill="1" applyBorder="1" applyAlignment="1">
      <alignment horizontal="center" vertical="center" wrapText="1"/>
    </xf>
    <xf numFmtId="3" fontId="6" fillId="0" borderId="1" xfId="1" applyNumberFormat="1" applyFont="1" applyFill="1" applyBorder="1" applyAlignment="1">
      <alignment horizontal="center" vertical="center" wrapText="1"/>
    </xf>
    <xf numFmtId="0" fontId="11" fillId="0" borderId="0" xfId="1" applyFont="1" applyAlignment="1">
      <alignment horizontal="center"/>
    </xf>
    <xf numFmtId="2" fontId="28" fillId="0" borderId="1" xfId="0" quotePrefix="1" applyNumberFormat="1" applyFont="1" applyBorder="1" applyAlignment="1">
      <alignment vertical="center" wrapText="1"/>
    </xf>
    <xf numFmtId="0" fontId="7" fillId="0" borderId="0" xfId="2" applyNumberFormat="1" applyFont="1" applyFill="1" applyAlignment="1" applyProtection="1">
      <alignment horizontal="left"/>
    </xf>
    <xf numFmtId="0" fontId="7" fillId="0" borderId="0" xfId="2" applyNumberFormat="1" applyFont="1" applyFill="1" applyAlignment="1" applyProtection="1">
      <alignment horizontal="left" vertical="center" wrapText="1"/>
    </xf>
    <xf numFmtId="0" fontId="46" fillId="0" borderId="0" xfId="3" applyFont="1" applyAlignment="1">
      <alignment vertical="center" wrapText="1"/>
    </xf>
    <xf numFmtId="2" fontId="46" fillId="0" borderId="1" xfId="12" quotePrefix="1" applyNumberFormat="1" applyFont="1" applyBorder="1" applyAlignment="1">
      <alignment horizontal="center" vertical="center" wrapText="1"/>
    </xf>
    <xf numFmtId="2" fontId="28" fillId="0" borderId="1" xfId="12" quotePrefix="1" applyNumberFormat="1" applyFont="1" applyBorder="1" applyAlignment="1">
      <alignment vertical="center" wrapText="1"/>
    </xf>
    <xf numFmtId="0" fontId="28" fillId="0" borderId="1" xfId="12" quotePrefix="1" applyFont="1" applyBorder="1" applyAlignment="1">
      <alignment horizontal="center" vertical="center" wrapText="1"/>
    </xf>
    <xf numFmtId="2" fontId="28" fillId="0" borderId="1" xfId="12" quotePrefix="1" applyNumberFormat="1" applyFont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left" vertical="center" wrapText="1"/>
    </xf>
    <xf numFmtId="165" fontId="27" fillId="0" borderId="1" xfId="5" applyNumberFormat="1" applyFont="1" applyBorder="1" applyAlignment="1">
      <alignment vertical="top" wrapText="1"/>
    </xf>
    <xf numFmtId="0" fontId="28" fillId="0" borderId="0" xfId="0" applyFont="1" applyAlignment="1">
      <alignment wrapText="1"/>
    </xf>
    <xf numFmtId="165" fontId="27" fillId="0" borderId="1" xfId="5" applyNumberFormat="1" applyFont="1" applyBorder="1" applyAlignment="1">
      <alignment vertical="center" wrapText="1"/>
    </xf>
    <xf numFmtId="0" fontId="40" fillId="0" borderId="1" xfId="1" applyFont="1" applyBorder="1" applyAlignment="1">
      <alignment wrapText="1"/>
    </xf>
    <xf numFmtId="49" fontId="14" fillId="2" borderId="1" xfId="2" applyNumberFormat="1" applyFont="1" applyFill="1" applyBorder="1" applyAlignment="1">
      <alignment horizontal="center" vertical="center" wrapText="1"/>
    </xf>
    <xf numFmtId="49" fontId="32" fillId="2" borderId="1" xfId="2" applyNumberFormat="1" applyFont="1" applyFill="1" applyBorder="1" applyAlignment="1">
      <alignment horizontal="center" vertical="center" wrapText="1"/>
    </xf>
    <xf numFmtId="0" fontId="14" fillId="2" borderId="1" xfId="2" applyFont="1" applyFill="1" applyBorder="1" applyAlignment="1">
      <alignment horizontal="justify" vertical="center" wrapText="1"/>
    </xf>
    <xf numFmtId="165" fontId="23" fillId="2" borderId="1" xfId="5" applyNumberFormat="1" applyFont="1" applyFill="1" applyBorder="1">
      <alignment vertical="top"/>
    </xf>
    <xf numFmtId="165" fontId="29" fillId="2" borderId="1" xfId="5" applyNumberFormat="1" applyFont="1" applyFill="1" applyBorder="1" applyAlignment="1">
      <alignment horizontal="center" vertical="center"/>
    </xf>
    <xf numFmtId="3" fontId="29" fillId="2" borderId="1" xfId="5" applyNumberFormat="1" applyFont="1" applyFill="1" applyBorder="1" applyAlignment="1">
      <alignment horizontal="right" vertical="center"/>
    </xf>
    <xf numFmtId="165" fontId="34" fillId="2" borderId="1" xfId="5" applyNumberFormat="1" applyFont="1" applyFill="1" applyBorder="1">
      <alignment vertical="top"/>
    </xf>
    <xf numFmtId="3" fontId="29" fillId="2" borderId="1" xfId="5" applyNumberFormat="1" applyFont="1" applyFill="1" applyBorder="1" applyAlignment="1">
      <alignment vertical="center"/>
    </xf>
    <xf numFmtId="2" fontId="14" fillId="2" borderId="1" xfId="2" quotePrefix="1" applyNumberFormat="1" applyFont="1" applyFill="1" applyBorder="1" applyAlignment="1">
      <alignment vertical="center" wrapText="1"/>
    </xf>
    <xf numFmtId="165" fontId="26" fillId="2" borderId="1" xfId="5" applyNumberFormat="1" applyFont="1" applyFill="1" applyBorder="1">
      <alignment vertical="top"/>
    </xf>
    <xf numFmtId="165" fontId="29" fillId="2" borderId="1" xfId="5" applyNumberFormat="1" applyFont="1" applyFill="1" applyBorder="1" applyAlignment="1">
      <alignment vertical="center"/>
    </xf>
    <xf numFmtId="2" fontId="30" fillId="2" borderId="1" xfId="2" quotePrefix="1" applyNumberFormat="1" applyFont="1" applyFill="1" applyBorder="1" applyAlignment="1">
      <alignment vertical="center" wrapText="1"/>
    </xf>
    <xf numFmtId="165" fontId="27" fillId="2" borderId="1" xfId="5" applyNumberFormat="1" applyFont="1" applyFill="1" applyBorder="1" applyAlignment="1">
      <alignment vertical="center" wrapText="1"/>
    </xf>
    <xf numFmtId="0" fontId="7" fillId="2" borderId="1" xfId="2" quotePrefix="1" applyFont="1" applyFill="1" applyBorder="1" applyAlignment="1">
      <alignment horizontal="center" vertical="center" wrapText="1"/>
    </xf>
    <xf numFmtId="2" fontId="7" fillId="2" borderId="1" xfId="2" quotePrefix="1" applyNumberFormat="1" applyFont="1" applyFill="1" applyBorder="1" applyAlignment="1">
      <alignment horizontal="center" vertical="center" wrapText="1"/>
    </xf>
    <xf numFmtId="165" fontId="27" fillId="2" borderId="1" xfId="5" applyNumberFormat="1" applyFont="1" applyFill="1" applyBorder="1" applyAlignment="1">
      <alignment vertical="center"/>
    </xf>
    <xf numFmtId="0" fontId="32" fillId="2" borderId="1" xfId="2" applyFont="1" applyFill="1" applyBorder="1" applyAlignment="1">
      <alignment horizontal="center" vertical="center" wrapText="1"/>
    </xf>
    <xf numFmtId="2" fontId="14" fillId="2" borderId="1" xfId="7" quotePrefix="1" applyNumberFormat="1" applyFont="1" applyFill="1" applyBorder="1" applyAlignment="1">
      <alignment vertical="center" wrapText="1"/>
    </xf>
    <xf numFmtId="165" fontId="27" fillId="2" borderId="1" xfId="5" applyNumberFormat="1" applyFont="1" applyFill="1" applyBorder="1" applyAlignment="1">
      <alignment horizontal="left" vertical="center"/>
    </xf>
    <xf numFmtId="165" fontId="29" fillId="2" borderId="1" xfId="5" applyNumberFormat="1" applyFont="1" applyFill="1" applyBorder="1" applyAlignment="1">
      <alignment horizontal="right" vertical="center"/>
    </xf>
    <xf numFmtId="165" fontId="29" fillId="2" borderId="1" xfId="5" applyNumberFormat="1" applyFont="1" applyFill="1" applyBorder="1" applyAlignment="1">
      <alignment horizontal="left" vertical="center"/>
    </xf>
    <xf numFmtId="165" fontId="27" fillId="2" borderId="1" xfId="5" applyNumberFormat="1" applyFont="1" applyFill="1" applyBorder="1" applyAlignment="1">
      <alignment horizontal="right" vertical="center"/>
    </xf>
    <xf numFmtId="0" fontId="6" fillId="0" borderId="0" xfId="1" applyFont="1" applyAlignment="1">
      <alignment horizontal="left" vertical="center" wrapText="1"/>
    </xf>
    <xf numFmtId="0" fontId="30" fillId="0" borderId="0" xfId="3" applyNumberFormat="1" applyFont="1" applyAlignment="1">
      <alignment horizontal="left" vertical="center" shrinkToFit="1"/>
    </xf>
    <xf numFmtId="0" fontId="45" fillId="0" borderId="0" xfId="2" applyFont="1" applyAlignment="1">
      <alignment horizontal="left" vertical="center" wrapText="1"/>
    </xf>
    <xf numFmtId="165" fontId="51" fillId="0" borderId="1" xfId="5" applyNumberFormat="1" applyFont="1" applyBorder="1" applyAlignment="1">
      <alignment vertical="top" wrapText="1"/>
    </xf>
    <xf numFmtId="165" fontId="51" fillId="4" borderId="1" xfId="5" applyNumberFormat="1" applyFont="1" applyFill="1" applyBorder="1" applyAlignment="1">
      <alignment vertical="top" wrapText="1"/>
    </xf>
    <xf numFmtId="0" fontId="18" fillId="0" borderId="5" xfId="1" applyFont="1" applyBorder="1" applyAlignment="1">
      <alignment horizontal="center" vertical="center" wrapText="1"/>
    </xf>
    <xf numFmtId="0" fontId="17" fillId="0" borderId="1" xfId="1" applyFont="1" applyBorder="1" applyAlignment="1">
      <alignment horizontal="center" vertical="center" wrapText="1"/>
    </xf>
    <xf numFmtId="0" fontId="40" fillId="0" borderId="1" xfId="2" applyFont="1" applyBorder="1" applyAlignment="1">
      <alignment horizontal="center" vertical="center" wrapText="1"/>
    </xf>
    <xf numFmtId="0" fontId="40" fillId="0" borderId="1" xfId="1" applyFont="1" applyFill="1" applyBorder="1" applyAlignment="1">
      <alignment horizontal="center" vertical="center" wrapText="1"/>
    </xf>
    <xf numFmtId="0" fontId="11" fillId="0" borderId="1" xfId="1" applyFont="1" applyBorder="1" applyAlignment="1">
      <alignment vertical="center"/>
    </xf>
    <xf numFmtId="0" fontId="6" fillId="0" borderId="1" xfId="1" applyFont="1" applyBorder="1" applyAlignment="1">
      <alignment horizontal="center" vertical="center"/>
    </xf>
    <xf numFmtId="165" fontId="51" fillId="4" borderId="1" xfId="5" applyNumberFormat="1" applyFont="1" applyFill="1" applyBorder="1" applyAlignment="1">
      <alignment horizontal="left" vertical="center" wrapText="1"/>
    </xf>
    <xf numFmtId="0" fontId="33" fillId="4" borderId="5" xfId="2" applyFont="1" applyFill="1" applyBorder="1" applyAlignment="1">
      <alignment vertical="center" wrapText="1"/>
    </xf>
    <xf numFmtId="49" fontId="28" fillId="0" borderId="1" xfId="12" quotePrefix="1" applyNumberFormat="1" applyFont="1" applyBorder="1" applyAlignment="1">
      <alignment horizontal="center" vertical="center" wrapText="1"/>
    </xf>
    <xf numFmtId="0" fontId="28" fillId="0" borderId="1" xfId="0" quotePrefix="1" applyFont="1" applyBorder="1" applyAlignment="1">
      <alignment horizontal="center" vertical="center" wrapText="1"/>
    </xf>
    <xf numFmtId="2" fontId="28" fillId="0" borderId="1" xfId="0" quotePrefix="1" applyNumberFormat="1" applyFont="1" applyBorder="1" applyAlignment="1">
      <alignment horizontal="center" vertical="center" wrapText="1"/>
    </xf>
    <xf numFmtId="0" fontId="6" fillId="0" borderId="0" xfId="13" applyNumberFormat="1" applyFont="1" applyFill="1" applyBorder="1" applyAlignment="1" applyProtection="1">
      <alignment vertical="top"/>
    </xf>
    <xf numFmtId="0" fontId="6" fillId="0" borderId="0" xfId="13" applyNumberFormat="1" applyFont="1" applyFill="1" applyBorder="1" applyAlignment="1" applyProtection="1">
      <alignment horizontal="center" vertical="top"/>
    </xf>
    <xf numFmtId="0" fontId="7" fillId="0" borderId="0" xfId="13" applyNumberFormat="1" applyFont="1" applyFill="1" applyBorder="1" applyAlignment="1" applyProtection="1">
      <alignment vertical="top"/>
    </xf>
    <xf numFmtId="0" fontId="7" fillId="0" borderId="0" xfId="13" applyNumberFormat="1" applyFont="1" applyFill="1" applyBorder="1" applyAlignment="1" applyProtection="1">
      <alignment vertical="top" wrapText="1"/>
    </xf>
    <xf numFmtId="0" fontId="7" fillId="0" borderId="0" xfId="13" applyFont="1" applyAlignment="1">
      <alignment horizontal="center"/>
    </xf>
    <xf numFmtId="0" fontId="53" fillId="0" borderId="0" xfId="13" applyNumberFormat="1" applyFont="1" applyFill="1" applyBorder="1" applyAlignment="1" applyProtection="1">
      <alignment vertical="top"/>
    </xf>
    <xf numFmtId="164" fontId="53" fillId="0" borderId="0" xfId="13" applyNumberFormat="1" applyFont="1"/>
    <xf numFmtId="0" fontId="22" fillId="0" borderId="0" xfId="13" applyNumberFormat="1" applyFont="1" applyFill="1" applyBorder="1" applyAlignment="1" applyProtection="1">
      <alignment vertical="center"/>
    </xf>
    <xf numFmtId="0" fontId="22" fillId="0" borderId="0" xfId="13" applyNumberFormat="1" applyFont="1" applyFill="1" applyBorder="1" applyAlignment="1" applyProtection="1">
      <alignment vertical="top"/>
    </xf>
    <xf numFmtId="0" fontId="22" fillId="0" borderId="0" xfId="13" applyNumberFormat="1" applyFont="1" applyFill="1" applyBorder="1" applyAlignment="1" applyProtection="1">
      <alignment vertical="top" wrapText="1"/>
    </xf>
    <xf numFmtId="0" fontId="22" fillId="0" borderId="0" xfId="13" applyFont="1" applyAlignment="1">
      <alignment horizontal="center" vertical="center"/>
    </xf>
    <xf numFmtId="0" fontId="22" fillId="0" borderId="0" xfId="13" applyFont="1" applyAlignment="1">
      <alignment horizontal="left" vertical="center"/>
    </xf>
    <xf numFmtId="0" fontId="6" fillId="0" borderId="1" xfId="13" applyNumberFormat="1" applyFont="1" applyFill="1" applyBorder="1" applyAlignment="1" applyProtection="1">
      <alignment vertical="top"/>
    </xf>
    <xf numFmtId="0" fontId="6" fillId="0" borderId="1" xfId="13" applyNumberFormat="1" applyFont="1" applyFill="1" applyBorder="1" applyAlignment="1" applyProtection="1">
      <alignment horizontal="center" vertical="top"/>
    </xf>
    <xf numFmtId="0" fontId="21" fillId="0" borderId="0" xfId="13" applyNumberFormat="1" applyFont="1" applyFill="1" applyBorder="1" applyAlignment="1" applyProtection="1">
      <alignment vertical="top"/>
    </xf>
    <xf numFmtId="0" fontId="19" fillId="2" borderId="1" xfId="13" applyNumberFormat="1" applyFont="1" applyFill="1" applyBorder="1" applyAlignment="1" applyProtection="1">
      <alignment horizontal="center" vertical="center"/>
    </xf>
    <xf numFmtId="0" fontId="18" fillId="2" borderId="1" xfId="13" applyNumberFormat="1" applyFont="1" applyFill="1" applyBorder="1" applyAlignment="1" applyProtection="1">
      <alignment horizontal="center" vertical="center" wrapText="1"/>
    </xf>
    <xf numFmtId="0" fontId="21" fillId="2" borderId="1" xfId="13" applyNumberFormat="1" applyFont="1" applyFill="1" applyBorder="1" applyAlignment="1" applyProtection="1">
      <alignment vertical="top"/>
    </xf>
    <xf numFmtId="0" fontId="54" fillId="2" borderId="1" xfId="13" applyNumberFormat="1" applyFont="1" applyFill="1" applyBorder="1" applyAlignment="1" applyProtection="1">
      <alignment horizontal="center" vertical="center"/>
    </xf>
    <xf numFmtId="0" fontId="6" fillId="4" borderId="1" xfId="13" applyNumberFormat="1" applyFont="1" applyFill="1" applyBorder="1" applyAlignment="1" applyProtection="1">
      <alignment horizontal="center" vertical="center"/>
    </xf>
    <xf numFmtId="0" fontId="7" fillId="4" borderId="1" xfId="13" applyNumberFormat="1" applyFont="1" applyFill="1" applyBorder="1" applyAlignment="1" applyProtection="1">
      <alignment horizontal="center" vertical="center"/>
    </xf>
    <xf numFmtId="0" fontId="7" fillId="2" borderId="1" xfId="13" applyNumberFormat="1" applyFont="1" applyFill="1" applyBorder="1" applyAlignment="1" applyProtection="1">
      <alignment horizontal="center" vertical="center" wrapText="1"/>
    </xf>
    <xf numFmtId="0" fontId="6" fillId="4" borderId="1" xfId="13" applyNumberFormat="1" applyFont="1" applyFill="1" applyBorder="1" applyAlignment="1" applyProtection="1">
      <alignment horizontal="center" vertical="center" wrapText="1"/>
    </xf>
    <xf numFmtId="0" fontId="9" fillId="4" borderId="1" xfId="13" applyNumberFormat="1" applyFont="1" applyFill="1" applyBorder="1" applyAlignment="1" applyProtection="1">
      <alignment vertical="center" wrapText="1"/>
    </xf>
    <xf numFmtId="2" fontId="7" fillId="4" borderId="1" xfId="2" quotePrefix="1" applyNumberFormat="1" applyFont="1" applyFill="1" applyBorder="1" applyAlignment="1">
      <alignment vertical="center" wrapText="1"/>
    </xf>
    <xf numFmtId="49" fontId="55" fillId="4" borderId="1" xfId="6" quotePrefix="1" applyNumberFormat="1" applyFont="1" applyFill="1" applyBorder="1" applyAlignment="1">
      <alignment horizontal="center" vertical="center" wrapText="1"/>
    </xf>
    <xf numFmtId="49" fontId="55" fillId="4" borderId="1" xfId="6" applyNumberFormat="1" applyFont="1" applyFill="1" applyBorder="1" applyAlignment="1">
      <alignment horizontal="center" vertical="center" wrapText="1"/>
    </xf>
    <xf numFmtId="0" fontId="14" fillId="2" borderId="1" xfId="13" applyNumberFormat="1" applyFont="1" applyFill="1" applyBorder="1" applyAlignment="1" applyProtection="1">
      <alignment horizontal="center" vertical="center"/>
    </xf>
    <xf numFmtId="0" fontId="14" fillId="2" borderId="1" xfId="13" applyNumberFormat="1" applyFont="1" applyFill="1" applyBorder="1" applyAlignment="1" applyProtection="1">
      <alignment horizontal="center" vertical="center" wrapText="1"/>
    </xf>
    <xf numFmtId="0" fontId="21" fillId="2" borderId="1" xfId="13" applyNumberFormat="1" applyFont="1" applyFill="1" applyBorder="1" applyAlignment="1" applyProtection="1">
      <alignment vertical="top" wrapText="1"/>
    </xf>
    <xf numFmtId="2" fontId="19" fillId="2" borderId="1" xfId="6" quotePrefix="1" applyNumberFormat="1" applyFont="1" applyFill="1" applyBorder="1" applyAlignment="1">
      <alignment vertical="center" wrapText="1"/>
    </xf>
    <xf numFmtId="49" fontId="21" fillId="2" borderId="1" xfId="6" quotePrefix="1" applyNumberFormat="1" applyFont="1" applyFill="1" applyBorder="1" applyAlignment="1">
      <alignment horizontal="center" vertical="center" wrapText="1"/>
    </xf>
    <xf numFmtId="49" fontId="21" fillId="2" borderId="1" xfId="6" applyNumberFormat="1" applyFont="1" applyFill="1" applyBorder="1" applyAlignment="1">
      <alignment horizontal="center" vertical="center" wrapText="1"/>
    </xf>
    <xf numFmtId="49" fontId="19" fillId="2" borderId="1" xfId="6" quotePrefix="1" applyNumberFormat="1" applyFont="1" applyFill="1" applyBorder="1" applyAlignment="1">
      <alignment horizontal="center" vertical="center" wrapText="1"/>
    </xf>
    <xf numFmtId="2" fontId="56" fillId="0" borderId="1" xfId="0" quotePrefix="1" applyNumberFormat="1" applyFont="1" applyBorder="1" applyAlignment="1">
      <alignment horizontal="center" vertical="center" wrapText="1"/>
    </xf>
    <xf numFmtId="0" fontId="56" fillId="0" borderId="1" xfId="0" quotePrefix="1" applyFont="1" applyBorder="1" applyAlignment="1">
      <alignment horizontal="center" vertical="center" wrapText="1"/>
    </xf>
    <xf numFmtId="0" fontId="7" fillId="4" borderId="1" xfId="13" applyNumberFormat="1" applyFont="1" applyFill="1" applyBorder="1" applyAlignment="1" applyProtection="1">
      <alignment horizontal="center" vertical="center" wrapText="1"/>
    </xf>
    <xf numFmtId="0" fontId="14" fillId="4" borderId="1" xfId="13" applyNumberFormat="1" applyFont="1" applyFill="1" applyBorder="1" applyAlignment="1" applyProtection="1">
      <alignment horizontal="center" vertical="center" wrapText="1"/>
    </xf>
    <xf numFmtId="0" fontId="9" fillId="4" borderId="1" xfId="2" applyFont="1" applyFill="1" applyBorder="1" applyAlignment="1">
      <alignment horizontal="left" vertical="top" wrapText="1"/>
    </xf>
    <xf numFmtId="2" fontId="7" fillId="4" borderId="1" xfId="6" applyNumberFormat="1" applyFont="1" applyFill="1" applyBorder="1" applyAlignment="1">
      <alignment vertical="center" wrapText="1"/>
    </xf>
    <xf numFmtId="49" fontId="14" fillId="4" borderId="1" xfId="13" applyNumberFormat="1" applyFont="1" applyFill="1" applyBorder="1" applyAlignment="1">
      <alignment horizontal="center" vertical="center"/>
    </xf>
    <xf numFmtId="49" fontId="14" fillId="4" borderId="1" xfId="13" quotePrefix="1" applyNumberFormat="1" applyFont="1" applyFill="1" applyBorder="1" applyAlignment="1">
      <alignment horizontal="center" vertical="center"/>
    </xf>
    <xf numFmtId="0" fontId="6" fillId="2" borderId="1" xfId="13" applyNumberFormat="1" applyFont="1" applyFill="1" applyBorder="1" applyAlignment="1" applyProtection="1">
      <alignment horizontal="center" vertical="center" wrapText="1"/>
    </xf>
    <xf numFmtId="0" fontId="9" fillId="2" borderId="1" xfId="13" applyNumberFormat="1" applyFont="1" applyFill="1" applyBorder="1" applyAlignment="1" applyProtection="1">
      <alignment vertical="top" wrapText="1"/>
    </xf>
    <xf numFmtId="2" fontId="57" fillId="2" borderId="1" xfId="0" quotePrefix="1" applyNumberFormat="1" applyFont="1" applyFill="1" applyBorder="1" applyAlignment="1">
      <alignment vertical="center" wrapText="1"/>
    </xf>
    <xf numFmtId="2" fontId="57" fillId="2" borderId="1" xfId="0" applyNumberFormat="1" applyFont="1" applyFill="1" applyBorder="1" applyAlignment="1">
      <alignment horizontal="center" vertical="center" wrapText="1"/>
    </xf>
    <xf numFmtId="0" fontId="57" fillId="2" borderId="1" xfId="0" applyFont="1" applyFill="1" applyBorder="1" applyAlignment="1">
      <alignment horizontal="center" vertical="center" wrapText="1"/>
    </xf>
    <xf numFmtId="0" fontId="57" fillId="2" borderId="1" xfId="0" quotePrefix="1" applyFont="1" applyFill="1" applyBorder="1" applyAlignment="1">
      <alignment horizontal="center" vertical="center" wrapText="1"/>
    </xf>
    <xf numFmtId="0" fontId="9" fillId="4" borderId="1" xfId="14" applyFont="1" applyFill="1" applyBorder="1" applyAlignment="1">
      <alignment horizontal="left" vertical="center" wrapText="1"/>
    </xf>
    <xf numFmtId="2" fontId="7" fillId="4" borderId="1" xfId="6" quotePrefix="1" applyNumberFormat="1" applyFont="1" applyFill="1" applyBorder="1" applyAlignment="1">
      <alignment vertical="center" wrapText="1"/>
    </xf>
    <xf numFmtId="0" fontId="9" fillId="4" borderId="1" xfId="14" applyFont="1" applyFill="1" applyBorder="1" applyAlignment="1">
      <alignment vertical="center" wrapText="1"/>
    </xf>
    <xf numFmtId="2" fontId="14" fillId="4" borderId="1" xfId="2" quotePrefix="1" applyNumberFormat="1" applyFont="1" applyFill="1" applyBorder="1" applyAlignment="1">
      <alignment horizontal="center" vertical="center" wrapText="1"/>
    </xf>
    <xf numFmtId="0" fontId="14" fillId="4" borderId="1" xfId="2" quotePrefix="1" applyFont="1" applyFill="1" applyBorder="1" applyAlignment="1">
      <alignment horizontal="center" vertical="center" wrapText="1"/>
    </xf>
    <xf numFmtId="49" fontId="14" fillId="4" borderId="1" xfId="6" quotePrefix="1" applyNumberFormat="1" applyFont="1" applyFill="1" applyBorder="1" applyAlignment="1">
      <alignment horizontal="center" vertical="center" wrapText="1"/>
    </xf>
    <xf numFmtId="0" fontId="9" fillId="4" borderId="1" xfId="13" applyNumberFormat="1" applyFont="1" applyFill="1" applyBorder="1" applyAlignment="1" applyProtection="1">
      <alignment vertical="top" wrapText="1"/>
    </xf>
    <xf numFmtId="0" fontId="58" fillId="0" borderId="0" xfId="13" applyNumberFormat="1" applyFont="1" applyFill="1" applyBorder="1" applyAlignment="1" applyProtection="1">
      <alignment vertical="top"/>
    </xf>
    <xf numFmtId="0" fontId="7" fillId="2" borderId="1" xfId="2" applyFont="1" applyFill="1" applyBorder="1" applyAlignment="1">
      <alignment horizontal="center"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9" fillId="4" borderId="1" xfId="2" applyFont="1" applyFill="1" applyBorder="1" applyAlignment="1">
      <alignment horizontal="left"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9" fillId="2" borderId="1" xfId="2" applyFont="1" applyFill="1" applyBorder="1" applyAlignment="1">
      <alignment horizontal="left" vertical="top" wrapText="1"/>
    </xf>
    <xf numFmtId="2" fontId="13" fillId="0" borderId="1" xfId="0" quotePrefix="1" applyNumberFormat="1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center" vertical="center" wrapText="1"/>
    </xf>
    <xf numFmtId="0" fontId="49" fillId="0" borderId="5" xfId="0" applyFont="1" applyBorder="1" applyAlignment="1">
      <alignment horizontal="center" vertical="center" wrapText="1"/>
    </xf>
    <xf numFmtId="2" fontId="28" fillId="0" borderId="1" xfId="15" quotePrefix="1" applyNumberFormat="1" applyFont="1" applyBorder="1" applyAlignment="1">
      <alignment vertical="center" wrapText="1"/>
    </xf>
    <xf numFmtId="0" fontId="49" fillId="4" borderId="1" xfId="13" applyNumberFormat="1" applyFont="1" applyFill="1" applyBorder="1" applyAlignment="1" applyProtection="1">
      <alignment horizontal="center" vertical="center" wrapText="1"/>
    </xf>
    <xf numFmtId="49" fontId="18" fillId="4" borderId="1" xfId="13" applyNumberFormat="1" applyFont="1" applyFill="1" applyBorder="1" applyAlignment="1">
      <alignment horizontal="center" vertical="center"/>
    </xf>
    <xf numFmtId="0" fontId="28" fillId="4" borderId="1" xfId="13" applyNumberFormat="1" applyFont="1" applyFill="1" applyBorder="1" applyAlignment="1" applyProtection="1">
      <alignment horizontal="center" vertical="center"/>
    </xf>
    <xf numFmtId="0" fontId="28" fillId="4" borderId="1" xfId="13" applyFont="1" applyFill="1" applyBorder="1" applyAlignment="1">
      <alignment vertical="center" wrapText="1"/>
    </xf>
    <xf numFmtId="0" fontId="30" fillId="4" borderId="1" xfId="13" applyNumberFormat="1" applyFont="1" applyFill="1" applyBorder="1" applyAlignment="1" applyProtection="1">
      <alignment horizontal="center" vertical="center"/>
    </xf>
    <xf numFmtId="49" fontId="30" fillId="4" borderId="1" xfId="13" applyNumberFormat="1" applyFont="1" applyFill="1" applyBorder="1" applyAlignment="1" applyProtection="1">
      <alignment horizontal="center" vertical="center"/>
    </xf>
    <xf numFmtId="0" fontId="7" fillId="4" borderId="1" xfId="13" applyNumberFormat="1" applyFont="1" applyFill="1" applyBorder="1" applyAlignment="1" applyProtection="1">
      <alignment horizontal="left" vertical="center" wrapText="1"/>
    </xf>
    <xf numFmtId="49" fontId="14" fillId="4" borderId="1" xfId="13" applyNumberFormat="1" applyFont="1" applyFill="1" applyBorder="1" applyAlignment="1" applyProtection="1">
      <alignment horizontal="center" vertical="center"/>
    </xf>
    <xf numFmtId="0" fontId="9" fillId="0" borderId="0" xfId="13" applyNumberFormat="1" applyFont="1" applyFill="1" applyBorder="1" applyAlignment="1" applyProtection="1">
      <alignment vertical="top"/>
    </xf>
    <xf numFmtId="0" fontId="9" fillId="4" borderId="1" xfId="13" applyNumberFormat="1" applyFont="1" applyFill="1" applyBorder="1" applyAlignment="1" applyProtection="1">
      <alignment horizontal="center" vertical="center"/>
    </xf>
    <xf numFmtId="1" fontId="14" fillId="4" borderId="1" xfId="13" applyNumberFormat="1" applyFont="1" applyFill="1" applyBorder="1" applyAlignment="1" applyProtection="1">
      <alignment horizontal="center" vertical="center"/>
    </xf>
    <xf numFmtId="1" fontId="14" fillId="4" borderId="1" xfId="13" applyNumberFormat="1" applyFont="1" applyFill="1" applyBorder="1" applyAlignment="1" applyProtection="1">
      <alignment horizontal="center" vertical="center" wrapText="1"/>
    </xf>
    <xf numFmtId="49" fontId="14" fillId="4" borderId="1" xfId="13" applyNumberFormat="1" applyFont="1" applyFill="1" applyBorder="1" applyAlignment="1" applyProtection="1">
      <alignment horizontal="center" vertical="center" wrapText="1"/>
    </xf>
    <xf numFmtId="0" fontId="7" fillId="2" borderId="1" xfId="13" applyNumberFormat="1" applyFont="1" applyFill="1" applyBorder="1" applyAlignment="1" applyProtection="1">
      <alignment horizontal="center" vertical="center"/>
    </xf>
    <xf numFmtId="0" fontId="9" fillId="4" borderId="1" xfId="2" applyFont="1" applyFill="1" applyBorder="1" applyAlignment="1">
      <alignment wrapText="1"/>
    </xf>
    <xf numFmtId="0" fontId="19" fillId="2" borderId="1" xfId="13" applyFont="1" applyFill="1" applyBorder="1" applyAlignment="1">
      <alignment horizontal="left" vertical="center" wrapText="1"/>
    </xf>
    <xf numFmtId="0" fontId="21" fillId="2" borderId="1" xfId="13" applyNumberFormat="1" applyFont="1" applyFill="1" applyBorder="1" applyAlignment="1" applyProtection="1">
      <alignment horizontal="center" vertical="center" wrapText="1"/>
    </xf>
    <xf numFmtId="49" fontId="19" fillId="2" borderId="1" xfId="13" applyNumberFormat="1" applyFont="1" applyFill="1" applyBorder="1" applyAlignment="1" applyProtection="1">
      <alignment horizontal="center" vertical="center"/>
    </xf>
    <xf numFmtId="0" fontId="59" fillId="0" borderId="1" xfId="13" applyNumberFormat="1" applyFont="1" applyFill="1" applyBorder="1" applyAlignment="1" applyProtection="1">
      <alignment horizontal="center"/>
    </xf>
    <xf numFmtId="0" fontId="59" fillId="0" borderId="1" xfId="13" applyNumberFormat="1" applyFont="1" applyFill="1" applyBorder="1" applyAlignment="1" applyProtection="1">
      <alignment horizontal="center" vertical="top"/>
    </xf>
    <xf numFmtId="0" fontId="59" fillId="0" borderId="1" xfId="13" applyNumberFormat="1" applyFont="1" applyFill="1" applyBorder="1" applyAlignment="1" applyProtection="1">
      <alignment horizontal="center" wrapText="1"/>
    </xf>
    <xf numFmtId="0" fontId="59" fillId="0" borderId="1" xfId="13" applyNumberFormat="1" applyFont="1" applyFill="1" applyBorder="1" applyAlignment="1" applyProtection="1">
      <alignment horizontal="center" vertical="center" wrapText="1"/>
    </xf>
    <xf numFmtId="49" fontId="36" fillId="0" borderId="1" xfId="13" applyNumberFormat="1" applyFont="1" applyFill="1" applyBorder="1" applyAlignment="1" applyProtection="1">
      <alignment horizontal="center" vertical="center" wrapText="1"/>
    </xf>
    <xf numFmtId="0" fontId="7" fillId="0" borderId="1" xfId="13" applyNumberFormat="1" applyFont="1" applyFill="1" applyBorder="1" applyAlignment="1" applyProtection="1">
      <alignment horizontal="center" vertical="center" wrapText="1"/>
    </xf>
    <xf numFmtId="0" fontId="7" fillId="0" borderId="1" xfId="13" applyNumberFormat="1" applyFont="1" applyFill="1" applyBorder="1" applyAlignment="1" applyProtection="1">
      <alignment horizontal="center" vertical="center"/>
    </xf>
    <xf numFmtId="0" fontId="17" fillId="0" borderId="0" xfId="13" applyNumberFormat="1" applyFont="1" applyFill="1" applyBorder="1" applyAlignment="1" applyProtection="1">
      <alignment vertical="top"/>
    </xf>
    <xf numFmtId="0" fontId="38" fillId="0" borderId="0" xfId="13" applyNumberFormat="1" applyFont="1" applyFill="1" applyBorder="1" applyAlignment="1" applyProtection="1">
      <alignment vertical="top"/>
    </xf>
    <xf numFmtId="0" fontId="6" fillId="0" borderId="0" xfId="13" applyNumberFormat="1" applyFont="1" applyFill="1" applyBorder="1" applyAlignment="1" applyProtection="1">
      <alignment vertical="center"/>
    </xf>
    <xf numFmtId="0" fontId="6" fillId="0" borderId="0" xfId="13" applyNumberFormat="1" applyFont="1" applyFill="1" applyBorder="1" applyAlignment="1" applyProtection="1">
      <alignment horizontal="left"/>
    </xf>
    <xf numFmtId="0" fontId="30" fillId="0" borderId="1" xfId="0" quotePrefix="1" applyFont="1" applyBorder="1" applyAlignment="1">
      <alignment horizontal="center" vertical="center" wrapText="1"/>
    </xf>
    <xf numFmtId="2" fontId="30" fillId="0" borderId="1" xfId="0" quotePrefix="1" applyNumberFormat="1" applyFont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wrapText="1"/>
    </xf>
    <xf numFmtId="0" fontId="12" fillId="0" borderId="5" xfId="3" applyBorder="1" applyAlignment="1">
      <alignment horizontal="center" vertical="center" wrapText="1"/>
    </xf>
    <xf numFmtId="0" fontId="7" fillId="0" borderId="0" xfId="2" applyNumberFormat="1" applyFont="1" applyFill="1" applyAlignment="1" applyProtection="1">
      <alignment horizontal="left" vertical="center" wrapText="1"/>
    </xf>
    <xf numFmtId="0" fontId="28" fillId="4" borderId="1" xfId="2" quotePrefix="1" applyFont="1" applyFill="1" applyBorder="1" applyAlignment="1">
      <alignment horizontal="center" vertical="center" wrapText="1"/>
    </xf>
    <xf numFmtId="0" fontId="28" fillId="4" borderId="1" xfId="2" applyFont="1" applyFill="1" applyBorder="1" applyAlignment="1">
      <alignment horizontal="center" vertical="center" wrapText="1"/>
    </xf>
    <xf numFmtId="49" fontId="28" fillId="4" borderId="1" xfId="2" applyNumberFormat="1" applyFont="1" applyFill="1" applyBorder="1" applyAlignment="1">
      <alignment horizontal="center" vertical="center" wrapText="1"/>
    </xf>
    <xf numFmtId="0" fontId="9" fillId="4" borderId="1" xfId="13" applyNumberFormat="1" applyFont="1" applyFill="1" applyBorder="1" applyAlignment="1" applyProtection="1">
      <alignment horizontal="left" wrapText="1"/>
    </xf>
    <xf numFmtId="0" fontId="40" fillId="0" borderId="5" xfId="1" applyFont="1" applyFill="1" applyBorder="1" applyAlignment="1">
      <alignment horizontal="center" vertical="center" wrapText="1"/>
    </xf>
    <xf numFmtId="0" fontId="41" fillId="0" borderId="5" xfId="0" applyFont="1" applyBorder="1" applyAlignment="1">
      <alignment horizontal="center" vertical="center" textRotation="90" wrapText="1"/>
    </xf>
    <xf numFmtId="3" fontId="17" fillId="0" borderId="1" xfId="1" applyNumberFormat="1" applyFont="1" applyFill="1" applyBorder="1" applyAlignment="1">
      <alignment horizontal="center" vertical="center" wrapText="1"/>
    </xf>
    <xf numFmtId="0" fontId="43" fillId="0" borderId="8" xfId="1" applyFont="1" applyFill="1" applyBorder="1" applyAlignment="1">
      <alignment horizontal="center" vertical="center" wrapText="1"/>
    </xf>
    <xf numFmtId="0" fontId="42" fillId="0" borderId="5" xfId="1" applyFont="1" applyFill="1" applyBorder="1" applyAlignment="1">
      <alignment horizontal="center" vertical="center" wrapText="1"/>
    </xf>
    <xf numFmtId="0" fontId="19" fillId="2" borderId="1" xfId="2" applyFont="1" applyFill="1" applyBorder="1" applyAlignment="1">
      <alignment horizontal="center" vertical="center" wrapText="1"/>
    </xf>
    <xf numFmtId="165" fontId="29" fillId="2" borderId="1" xfId="2" applyNumberFormat="1" applyFont="1" applyFill="1" applyBorder="1" applyAlignment="1">
      <alignment horizontal="center" vertical="center"/>
    </xf>
    <xf numFmtId="165" fontId="23" fillId="2" borderId="1" xfId="2" applyNumberFormat="1" applyFont="1" applyFill="1" applyBorder="1" applyAlignment="1">
      <alignment horizontal="center" vertical="center"/>
    </xf>
    <xf numFmtId="3" fontId="24" fillId="2" borderId="1" xfId="2" applyNumberFormat="1" applyFont="1" applyFill="1" applyBorder="1" applyAlignment="1">
      <alignment horizontal="right" vertical="center"/>
    </xf>
    <xf numFmtId="0" fontId="6" fillId="0" borderId="0" xfId="13" applyNumberFormat="1" applyFont="1" applyFill="1" applyBorder="1" applyAlignment="1" applyProtection="1">
      <alignment horizontal="center"/>
    </xf>
    <xf numFmtId="165" fontId="61" fillId="4" borderId="5" xfId="5" applyNumberFormat="1" applyFont="1" applyFill="1" applyBorder="1" applyAlignment="1">
      <alignment vertical="center" wrapText="1"/>
    </xf>
    <xf numFmtId="0" fontId="7" fillId="0" borderId="0" xfId="2" applyFont="1" applyAlignment="1"/>
    <xf numFmtId="0" fontId="40" fillId="0" borderId="5" xfId="1" applyFont="1" applyFill="1" applyBorder="1" applyAlignment="1">
      <alignment horizontal="center" vertical="center" wrapText="1"/>
    </xf>
    <xf numFmtId="0" fontId="7" fillId="0" borderId="0" xfId="2" applyNumberFormat="1" applyFont="1" applyFill="1" applyAlignment="1" applyProtection="1">
      <alignment horizontal="left" vertical="center"/>
    </xf>
    <xf numFmtId="0" fontId="6" fillId="0" borderId="7" xfId="2" applyFont="1" applyFill="1" applyBorder="1" applyAlignment="1">
      <alignment horizontal="center" vertical="center"/>
    </xf>
    <xf numFmtId="0" fontId="6" fillId="0" borderId="0" xfId="2" applyNumberFormat="1" applyFont="1" applyFill="1" applyBorder="1" applyAlignment="1" applyProtection="1">
      <alignment vertical="center"/>
    </xf>
    <xf numFmtId="0" fontId="6" fillId="0" borderId="0" xfId="2" applyNumberFormat="1" applyFont="1" applyFill="1" applyAlignment="1" applyProtection="1">
      <alignment vertical="center"/>
    </xf>
    <xf numFmtId="0" fontId="1" fillId="0" borderId="0" xfId="16"/>
    <xf numFmtId="0" fontId="1" fillId="0" borderId="0" xfId="16" applyAlignment="1">
      <alignment horizontal="right"/>
    </xf>
    <xf numFmtId="0" fontId="1" fillId="0" borderId="1" xfId="16" applyBorder="1" applyAlignment="1">
      <alignment horizontal="center" vertical="center" wrapText="1"/>
    </xf>
    <xf numFmtId="0" fontId="47" fillId="0" borderId="0" xfId="16" applyFont="1" applyAlignment="1">
      <alignment horizontal="left"/>
    </xf>
    <xf numFmtId="0" fontId="50" fillId="0" borderId="0" xfId="17" applyFont="1"/>
    <xf numFmtId="0" fontId="1" fillId="0" borderId="0" xfId="17" applyFont="1"/>
    <xf numFmtId="0" fontId="47" fillId="0" borderId="1" xfId="16" applyFont="1" applyBorder="1" applyAlignment="1">
      <alignment vertical="center"/>
    </xf>
    <xf numFmtId="0" fontId="47" fillId="0" borderId="1" xfId="16" applyFont="1" applyBorder="1" applyAlignment="1">
      <alignment vertical="center" wrapText="1"/>
    </xf>
    <xf numFmtId="2" fontId="47" fillId="0" borderId="1" xfId="16" applyNumberFormat="1" applyFont="1" applyBorder="1" applyAlignment="1">
      <alignment vertical="center"/>
    </xf>
    <xf numFmtId="0" fontId="1" fillId="0" borderId="1" xfId="16" applyBorder="1" applyAlignment="1">
      <alignment vertical="center"/>
    </xf>
    <xf numFmtId="0" fontId="1" fillId="0" borderId="1" xfId="16" applyBorder="1" applyAlignment="1">
      <alignment vertical="center" wrapText="1"/>
    </xf>
    <xf numFmtId="2" fontId="1" fillId="0" borderId="1" xfId="16" applyNumberFormat="1" applyBorder="1" applyAlignment="1">
      <alignment vertical="center"/>
    </xf>
    <xf numFmtId="0" fontId="42" fillId="0" borderId="0" xfId="1" applyFont="1" applyFill="1" applyBorder="1" applyAlignment="1">
      <alignment horizontal="center" vertical="center" wrapText="1"/>
    </xf>
    <xf numFmtId="0" fontId="40" fillId="0" borderId="1" xfId="1" applyFont="1" applyBorder="1" applyAlignment="1">
      <alignment horizontal="left" vertical="center" wrapText="1"/>
    </xf>
    <xf numFmtId="0" fontId="1" fillId="2" borderId="1" xfId="16" applyFill="1" applyBorder="1" applyAlignment="1">
      <alignment horizontal="center" vertical="center" wrapText="1"/>
    </xf>
    <xf numFmtId="2" fontId="47" fillId="2" borderId="1" xfId="16" applyNumberFormat="1" applyFont="1" applyFill="1" applyBorder="1" applyAlignment="1">
      <alignment vertical="center"/>
    </xf>
    <xf numFmtId="2" fontId="1" fillId="2" borderId="1" xfId="16" applyNumberFormat="1" applyFill="1" applyBorder="1" applyAlignment="1">
      <alignment vertical="center"/>
    </xf>
    <xf numFmtId="0" fontId="47" fillId="2" borderId="1" xfId="16" applyFont="1" applyFill="1" applyBorder="1" applyAlignment="1">
      <alignment horizontal="center" vertical="center"/>
    </xf>
    <xf numFmtId="0" fontId="47" fillId="2" borderId="1" xfId="16" applyFont="1" applyFill="1" applyBorder="1" applyAlignment="1">
      <alignment vertical="center" wrapText="1"/>
    </xf>
    <xf numFmtId="0" fontId="64" fillId="2" borderId="1" xfId="0" quotePrefix="1" applyFont="1" applyFill="1" applyBorder="1" applyAlignment="1">
      <alignment horizontal="center" vertical="center" wrapText="1"/>
    </xf>
    <xf numFmtId="0" fontId="64" fillId="2" borderId="1" xfId="0" applyFont="1" applyFill="1" applyBorder="1" applyAlignment="1">
      <alignment horizontal="center" vertical="center" wrapText="1"/>
    </xf>
    <xf numFmtId="2" fontId="64" fillId="2" borderId="1" xfId="0" applyNumberFormat="1" applyFont="1" applyFill="1" applyBorder="1" applyAlignment="1">
      <alignment horizontal="center" vertical="center" wrapText="1"/>
    </xf>
    <xf numFmtId="2" fontId="64" fillId="2" borderId="1" xfId="0" quotePrefix="1" applyNumberFormat="1" applyFont="1" applyFill="1" applyBorder="1" applyAlignment="1">
      <alignment vertical="center" wrapText="1"/>
    </xf>
    <xf numFmtId="2" fontId="64" fillId="2" borderId="1" xfId="0" applyNumberFormat="1" applyFont="1" applyFill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0" fontId="64" fillId="0" borderId="1" xfId="0" quotePrefix="1" applyFont="1" applyBorder="1" applyAlignment="1">
      <alignment horizontal="center" vertical="center" wrapText="1"/>
    </xf>
    <xf numFmtId="0" fontId="0" fillId="0" borderId="1" xfId="0" quotePrefix="1" applyBorder="1" applyAlignment="1">
      <alignment horizontal="center" vertical="center" wrapText="1"/>
    </xf>
    <xf numFmtId="2" fontId="0" fillId="0" borderId="1" xfId="0" quotePrefix="1" applyNumberFormat="1" applyBorder="1" applyAlignment="1">
      <alignment horizontal="center" vertical="center" wrapText="1"/>
    </xf>
    <xf numFmtId="2" fontId="0" fillId="0" borderId="1" xfId="0" quotePrefix="1" applyNumberFormat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47" fillId="0" borderId="4" xfId="16" applyFont="1" applyBorder="1" applyAlignment="1">
      <alignment horizontal="center" vertical="center"/>
    </xf>
    <xf numFmtId="0" fontId="1" fillId="0" borderId="3" xfId="16" applyBorder="1" applyAlignment="1"/>
    <xf numFmtId="0" fontId="1" fillId="0" borderId="2" xfId="16" applyBorder="1" applyAlignment="1"/>
    <xf numFmtId="0" fontId="49" fillId="0" borderId="0" xfId="17" applyFont="1" applyAlignment="1">
      <alignment wrapText="1"/>
    </xf>
    <xf numFmtId="0" fontId="49" fillId="0" borderId="0" xfId="16" applyFont="1" applyAlignment="1">
      <alignment wrapText="1"/>
    </xf>
    <xf numFmtId="0" fontId="48" fillId="0" borderId="0" xfId="16" applyFont="1" applyAlignment="1">
      <alignment horizontal="center" wrapText="1"/>
    </xf>
    <xf numFmtId="0" fontId="63" fillId="0" borderId="0" xfId="16" applyFont="1" applyAlignment="1">
      <alignment horizontal="center"/>
    </xf>
    <xf numFmtId="0" fontId="1" fillId="0" borderId="1" xfId="16" applyBorder="1" applyAlignment="1">
      <alignment horizontal="center" vertical="center" wrapText="1"/>
    </xf>
    <xf numFmtId="0" fontId="1" fillId="2" borderId="1" xfId="16" applyFill="1" applyBorder="1" applyAlignment="1">
      <alignment horizontal="center" vertical="center" wrapText="1"/>
    </xf>
    <xf numFmtId="0" fontId="0" fillId="0" borderId="0" xfId="16" applyFont="1" applyAlignment="1">
      <alignment wrapText="1"/>
    </xf>
    <xf numFmtId="0" fontId="4" fillId="0" borderId="0" xfId="0" applyFont="1" applyAlignment="1">
      <alignment wrapText="1"/>
    </xf>
    <xf numFmtId="0" fontId="47" fillId="0" borderId="0" xfId="16" applyFont="1" applyAlignment="1">
      <alignment horizontal="center"/>
    </xf>
    <xf numFmtId="0" fontId="1" fillId="0" borderId="0" xfId="16" applyAlignment="1">
      <alignment horizontal="center"/>
    </xf>
    <xf numFmtId="0" fontId="62" fillId="0" borderId="1" xfId="16" applyFont="1" applyBorder="1" applyAlignment="1">
      <alignment horizontal="center" vertical="center" wrapText="1"/>
    </xf>
    <xf numFmtId="0" fontId="10" fillId="0" borderId="0" xfId="2" applyNumberFormat="1" applyFont="1" applyFill="1" applyBorder="1" applyAlignment="1" applyProtection="1">
      <alignment vertical="center" wrapText="1"/>
    </xf>
    <xf numFmtId="0" fontId="7" fillId="0" borderId="0" xfId="1" applyFont="1" applyAlignment="1"/>
    <xf numFmtId="0" fontId="7" fillId="0" borderId="0" xfId="2" applyFont="1" applyAlignment="1"/>
    <xf numFmtId="0" fontId="18" fillId="0" borderId="12" xfId="1" applyFont="1" applyBorder="1" applyAlignment="1">
      <alignment horizontal="center" vertical="center" wrapText="1"/>
    </xf>
    <xf numFmtId="0" fontId="18" fillId="0" borderId="9" xfId="1" applyFont="1" applyBorder="1" applyAlignment="1">
      <alignment horizontal="center" vertical="center" wrapText="1"/>
    </xf>
    <xf numFmtId="0" fontId="18" fillId="0" borderId="5" xfId="1" applyFont="1" applyBorder="1" applyAlignment="1">
      <alignment horizontal="center" vertical="center" wrapText="1"/>
    </xf>
    <xf numFmtId="0" fontId="18" fillId="0" borderId="12" xfId="1" applyFont="1" applyFill="1" applyBorder="1" applyAlignment="1">
      <alignment horizontal="center" vertical="center" wrapText="1"/>
    </xf>
    <xf numFmtId="0" fontId="18" fillId="0" borderId="9" xfId="1" applyFont="1" applyFill="1" applyBorder="1" applyAlignment="1">
      <alignment horizontal="center" vertical="center" wrapText="1"/>
    </xf>
    <xf numFmtId="0" fontId="18" fillId="0" borderId="5" xfId="1" applyFont="1" applyFill="1" applyBorder="1" applyAlignment="1">
      <alignment horizontal="center" vertical="center" wrapText="1"/>
    </xf>
    <xf numFmtId="0" fontId="10" fillId="0" borderId="12" xfId="1" applyFont="1" applyFill="1" applyBorder="1" applyAlignment="1">
      <alignment horizontal="center" vertical="center" wrapText="1"/>
    </xf>
    <xf numFmtId="0" fontId="10" fillId="0" borderId="9" xfId="1" applyFont="1" applyFill="1" applyBorder="1" applyAlignment="1">
      <alignment horizontal="center" vertical="center" wrapText="1"/>
    </xf>
    <xf numFmtId="0" fontId="10" fillId="0" borderId="5" xfId="1" applyFont="1" applyFill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center" vertical="center" textRotation="90" wrapText="1"/>
    </xf>
    <xf numFmtId="0" fontId="6" fillId="0" borderId="9" xfId="1" applyFont="1" applyFill="1" applyBorder="1" applyAlignment="1">
      <alignment horizontal="center" vertical="center" textRotation="90" wrapText="1"/>
    </xf>
    <xf numFmtId="0" fontId="6" fillId="0" borderId="5" xfId="1" applyFont="1" applyFill="1" applyBorder="1" applyAlignment="1">
      <alignment horizontal="center" vertical="center" textRotation="90" wrapText="1"/>
    </xf>
    <xf numFmtId="0" fontId="40" fillId="0" borderId="12" xfId="1" applyFont="1" applyFill="1" applyBorder="1" applyAlignment="1">
      <alignment horizontal="center" vertical="center" wrapText="1"/>
    </xf>
    <xf numFmtId="0" fontId="40" fillId="0" borderId="9" xfId="1" applyFont="1" applyFill="1" applyBorder="1" applyAlignment="1">
      <alignment horizontal="center" vertical="center" wrapText="1"/>
    </xf>
    <xf numFmtId="0" fontId="40" fillId="0" borderId="5" xfId="1" applyFont="1" applyFill="1" applyBorder="1" applyAlignment="1">
      <alignment horizontal="center" vertical="center" wrapText="1"/>
    </xf>
    <xf numFmtId="0" fontId="14" fillId="0" borderId="4" xfId="1" applyFont="1" applyFill="1" applyBorder="1" applyAlignment="1">
      <alignment horizontal="center" vertical="center" wrapText="1"/>
    </xf>
    <xf numFmtId="0" fontId="14" fillId="0" borderId="3" xfId="1" applyFont="1" applyFill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0" borderId="12" xfId="1" applyFont="1" applyFill="1" applyBorder="1" applyAlignment="1">
      <alignment horizontal="center" vertical="center"/>
    </xf>
    <xf numFmtId="0" fontId="11" fillId="0" borderId="9" xfId="1" applyFont="1" applyFill="1" applyBorder="1" applyAlignment="1">
      <alignment horizontal="center" vertical="center"/>
    </xf>
    <xf numFmtId="0" fontId="11" fillId="0" borderId="5" xfId="1" applyFont="1" applyFill="1" applyBorder="1" applyAlignment="1">
      <alignment horizontal="center" vertical="center"/>
    </xf>
    <xf numFmtId="0" fontId="45" fillId="0" borderId="0" xfId="2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15" xfId="1" applyFont="1" applyFill="1" applyBorder="1" applyAlignment="1">
      <alignment horizontal="center" vertical="center" wrapText="1"/>
    </xf>
    <xf numFmtId="0" fontId="11" fillId="0" borderId="14" xfId="1" applyFont="1" applyFill="1" applyBorder="1" applyAlignment="1">
      <alignment horizontal="center" vertical="center" wrapText="1"/>
    </xf>
    <xf numFmtId="0" fontId="11" fillId="0" borderId="13" xfId="1" applyFont="1" applyFill="1" applyBorder="1" applyAlignment="1">
      <alignment horizontal="center" vertical="center" wrapText="1"/>
    </xf>
    <xf numFmtId="0" fontId="11" fillId="0" borderId="11" xfId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center" vertical="center" wrapText="1"/>
    </xf>
    <xf numFmtId="0" fontId="11" fillId="0" borderId="10" xfId="1" applyFont="1" applyFill="1" applyBorder="1" applyAlignment="1">
      <alignment horizontal="center" vertical="center" wrapText="1"/>
    </xf>
    <xf numFmtId="0" fontId="11" fillId="0" borderId="8" xfId="1" applyFont="1" applyFill="1" applyBorder="1" applyAlignment="1">
      <alignment horizontal="center" vertical="center" wrapText="1"/>
    </xf>
    <xf numFmtId="0" fontId="11" fillId="0" borderId="7" xfId="1" applyFont="1" applyFill="1" applyBorder="1" applyAlignment="1">
      <alignment horizontal="center" vertical="center" wrapText="1"/>
    </xf>
    <xf numFmtId="0" fontId="11" fillId="0" borderId="6" xfId="1" applyFont="1" applyFill="1" applyBorder="1" applyAlignment="1">
      <alignment horizontal="center" vertical="center" wrapText="1"/>
    </xf>
    <xf numFmtId="0" fontId="11" fillId="0" borderId="4" xfId="1" applyFont="1" applyFill="1" applyBorder="1" applyAlignment="1">
      <alignment horizontal="center" vertical="center"/>
    </xf>
    <xf numFmtId="0" fontId="11" fillId="0" borderId="3" xfId="1" applyFont="1" applyFill="1" applyBorder="1" applyAlignment="1">
      <alignment horizontal="center" vertical="center"/>
    </xf>
    <xf numFmtId="0" fontId="11" fillId="0" borderId="2" xfId="1" applyFont="1" applyFill="1" applyBorder="1" applyAlignment="1">
      <alignment horizontal="center" vertical="center"/>
    </xf>
    <xf numFmtId="0" fontId="39" fillId="0" borderId="15" xfId="1" applyFont="1" applyFill="1" applyBorder="1" applyAlignment="1">
      <alignment horizontal="center" vertical="center" wrapText="1"/>
    </xf>
    <xf numFmtId="0" fontId="39" fillId="0" borderId="14" xfId="1" applyFont="1" applyFill="1" applyBorder="1" applyAlignment="1">
      <alignment horizontal="center" vertical="center" wrapText="1"/>
    </xf>
    <xf numFmtId="0" fontId="39" fillId="0" borderId="13" xfId="1" applyFont="1" applyFill="1" applyBorder="1" applyAlignment="1">
      <alignment horizontal="center" vertical="center" wrapText="1"/>
    </xf>
    <xf numFmtId="0" fontId="39" fillId="0" borderId="11" xfId="1" applyFont="1" applyFill="1" applyBorder="1" applyAlignment="1">
      <alignment horizontal="center" vertical="center" wrapText="1"/>
    </xf>
    <xf numFmtId="0" fontId="39" fillId="0" borderId="0" xfId="1" applyFont="1" applyFill="1" applyBorder="1" applyAlignment="1">
      <alignment horizontal="center" vertical="center" wrapText="1"/>
    </xf>
    <xf numFmtId="0" fontId="39" fillId="0" borderId="10" xfId="1" applyFont="1" applyFill="1" applyBorder="1" applyAlignment="1">
      <alignment horizontal="center" vertical="center" wrapText="1"/>
    </xf>
    <xf numFmtId="0" fontId="39" fillId="0" borderId="8" xfId="1" applyFont="1" applyFill="1" applyBorder="1" applyAlignment="1">
      <alignment horizontal="center" vertical="center" wrapText="1"/>
    </xf>
    <xf numFmtId="0" fontId="39" fillId="0" borderId="7" xfId="1" applyFont="1" applyFill="1" applyBorder="1" applyAlignment="1">
      <alignment horizontal="center" vertical="center" wrapText="1"/>
    </xf>
    <xf numFmtId="0" fontId="39" fillId="0" borderId="6" xfId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4" fillId="0" borderId="0" xfId="1" applyNumberFormat="1" applyFont="1" applyFill="1" applyBorder="1" applyAlignment="1">
      <alignment horizontal="left" vertical="center" shrinkToFit="1"/>
    </xf>
    <xf numFmtId="0" fontId="13" fillId="0" borderId="0" xfId="3" applyNumberFormat="1" applyFont="1" applyAlignment="1">
      <alignment horizontal="left" vertical="center" shrinkToFit="1"/>
    </xf>
    <xf numFmtId="0" fontId="6" fillId="0" borderId="0" xfId="2" applyNumberFormat="1" applyFont="1" applyFill="1" applyAlignment="1" applyProtection="1">
      <alignment horizontal="left" wrapText="1"/>
    </xf>
    <xf numFmtId="0" fontId="14" fillId="0" borderId="2" xfId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textRotation="90" wrapText="1"/>
    </xf>
    <xf numFmtId="0" fontId="0" fillId="0" borderId="5" xfId="0" applyBorder="1" applyAlignment="1">
      <alignment horizontal="center" vertical="center" textRotation="90" wrapText="1"/>
    </xf>
    <xf numFmtId="0" fontId="40" fillId="0" borderId="15" xfId="1" applyFont="1" applyFill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8" xfId="0" applyFont="1" applyBorder="1" applyAlignment="1">
      <alignment horizontal="center" vertical="center" wrapText="1"/>
    </xf>
    <xf numFmtId="0" fontId="49" fillId="0" borderId="0" xfId="0" applyFont="1" applyAlignment="1">
      <alignment horizontal="left" vertical="center" wrapText="1"/>
    </xf>
    <xf numFmtId="0" fontId="37" fillId="0" borderId="0" xfId="2" applyNumberFormat="1" applyFont="1" applyFill="1" applyBorder="1" applyAlignment="1" applyProtection="1">
      <alignment horizontal="center" vertical="top" wrapText="1"/>
    </xf>
    <xf numFmtId="0" fontId="19" fillId="0" borderId="0" xfId="2" applyNumberFormat="1" applyFont="1" applyFill="1" applyBorder="1" applyAlignment="1" applyProtection="1">
      <alignment horizontal="center" vertical="top" wrapText="1"/>
    </xf>
    <xf numFmtId="0" fontId="7" fillId="0" borderId="0" xfId="2" applyNumberFormat="1" applyFont="1" applyFill="1" applyAlignment="1" applyProtection="1">
      <alignment horizontal="left" vertical="center" wrapText="1"/>
    </xf>
    <xf numFmtId="0" fontId="46" fillId="0" borderId="0" xfId="3" applyFont="1" applyAlignment="1">
      <alignment vertical="center" wrapText="1"/>
    </xf>
    <xf numFmtId="0" fontId="7" fillId="0" borderId="0" xfId="2" applyNumberFormat="1" applyFont="1" applyFill="1" applyAlignment="1" applyProtection="1">
      <alignment horizontal="left"/>
    </xf>
    <xf numFmtId="0" fontId="12" fillId="0" borderId="0" xfId="3" applyAlignment="1">
      <alignment horizontal="left"/>
    </xf>
    <xf numFmtId="0" fontId="7" fillId="0" borderId="1" xfId="13" applyNumberFormat="1" applyFont="1" applyFill="1" applyBorder="1" applyAlignment="1" applyProtection="1">
      <alignment horizontal="center" vertical="center"/>
    </xf>
    <xf numFmtId="0" fontId="9" fillId="4" borderId="1" xfId="13" applyNumberFormat="1" applyFont="1" applyFill="1" applyBorder="1" applyAlignment="1" applyProtection="1">
      <alignment horizontal="left" vertical="top" wrapText="1"/>
    </xf>
    <xf numFmtId="0" fontId="6" fillId="4" borderId="1" xfId="2" applyFill="1" applyBorder="1" applyAlignment="1">
      <alignment horizontal="left" vertical="top" wrapText="1"/>
    </xf>
    <xf numFmtId="0" fontId="7" fillId="0" borderId="0" xfId="13" applyNumberFormat="1" applyFont="1" applyFill="1" applyBorder="1" applyAlignment="1" applyProtection="1">
      <alignment vertical="top" wrapText="1"/>
    </xf>
    <xf numFmtId="0" fontId="7" fillId="0" borderId="0" xfId="2" applyFont="1" applyAlignment="1">
      <alignment vertical="top"/>
    </xf>
    <xf numFmtId="0" fontId="6" fillId="0" borderId="0" xfId="13" applyNumberFormat="1" applyFont="1" applyFill="1" applyBorder="1" applyAlignment="1" applyProtection="1">
      <alignment horizontal="left" vertical="center"/>
    </xf>
    <xf numFmtId="0" fontId="6" fillId="0" borderId="0" xfId="2" applyFont="1" applyAlignment="1">
      <alignment vertical="center"/>
    </xf>
    <xf numFmtId="0" fontId="7" fillId="0" borderId="1" xfId="13" applyNumberFormat="1" applyFont="1" applyFill="1" applyBorder="1" applyAlignment="1" applyProtection="1">
      <alignment horizontal="center" vertical="center" wrapText="1"/>
    </xf>
    <xf numFmtId="0" fontId="60" fillId="0" borderId="0" xfId="13" applyFont="1" applyBorder="1" applyAlignment="1" applyProtection="1">
      <alignment horizontal="center" wrapText="1"/>
      <protection locked="0"/>
    </xf>
    <xf numFmtId="0" fontId="11" fillId="0" borderId="1" xfId="13" applyNumberFormat="1" applyFont="1" applyFill="1" applyBorder="1" applyAlignment="1" applyProtection="1">
      <alignment horizontal="center" vertical="center" wrapText="1"/>
    </xf>
    <xf numFmtId="0" fontId="49" fillId="4" borderId="12" xfId="13" applyNumberFormat="1" applyFont="1" applyFill="1" applyBorder="1" applyAlignment="1" applyProtection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19">
    <cellStyle name="Normal_Доходи_02) Додатки 2017 Друк" xfId="4"/>
    <cellStyle name="Звичайний_Додаток _ 3 зм_ни 4575" xfId="5"/>
    <cellStyle name="Обычный" xfId="0" builtinId="0"/>
    <cellStyle name="Обычный 15 2" xfId="10"/>
    <cellStyle name="Обычный 2" xfId="3"/>
    <cellStyle name="Обычный 3" xfId="2"/>
    <cellStyle name="Обычный 3 2" xfId="9"/>
    <cellStyle name="Обычный 3 2 2" xfId="14"/>
    <cellStyle name="Обычный 4" xfId="11"/>
    <cellStyle name="Обычный 4 2" xfId="15"/>
    <cellStyle name="Обычный 4 3" xfId="17"/>
    <cellStyle name="Обычный 5" xfId="12"/>
    <cellStyle name="Обычный 5 2" xfId="18"/>
    <cellStyle name="Обычный 6" xfId="16"/>
    <cellStyle name="Обычный 9" xfId="8"/>
    <cellStyle name="Обычный_02) Додатки 2017 Друк" xfId="1"/>
    <cellStyle name="Обычный_06042017" xfId="7"/>
    <cellStyle name="Обычный_ДОД 3 рай.сес." xfId="6"/>
    <cellStyle name="Обычный_ДОД ПРОЕКТ 17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tabSelected="1" workbookViewId="0">
      <selection activeCell="D2" sqref="D2:F3"/>
    </sheetView>
  </sheetViews>
  <sheetFormatPr defaultRowHeight="15" x14ac:dyDescent="0.25"/>
  <cols>
    <col min="1" max="1" width="11.28515625" style="283" customWidth="1"/>
    <col min="2" max="2" width="41" style="283" customWidth="1"/>
    <col min="3" max="3" width="14.7109375" style="283" customWidth="1"/>
    <col min="4" max="6" width="14.140625" style="283" customWidth="1"/>
    <col min="7" max="16384" width="9.140625" style="283"/>
  </cols>
  <sheetData>
    <row r="1" spans="1:6" ht="24.75" customHeight="1" x14ac:dyDescent="0.25">
      <c r="D1" s="287" t="s">
        <v>19</v>
      </c>
      <c r="E1" s="287"/>
      <c r="F1" s="287"/>
    </row>
    <row r="2" spans="1:6" ht="36.75" customHeight="1" x14ac:dyDescent="0.25">
      <c r="D2" s="316" t="s">
        <v>418</v>
      </c>
      <c r="E2" s="317"/>
      <c r="F2" s="317"/>
    </row>
    <row r="3" spans="1:6" x14ac:dyDescent="0.25">
      <c r="D3" s="317"/>
      <c r="E3" s="317"/>
      <c r="F3" s="317"/>
    </row>
    <row r="4" spans="1:6" x14ac:dyDescent="0.25">
      <c r="B4" s="288"/>
    </row>
    <row r="5" spans="1:6" ht="25.5" customHeight="1" x14ac:dyDescent="0.3">
      <c r="A5" s="318" t="s">
        <v>406</v>
      </c>
      <c r="B5" s="319"/>
      <c r="C5" s="319"/>
      <c r="D5" s="319"/>
      <c r="E5" s="319"/>
      <c r="F5" s="319"/>
    </row>
    <row r="6" spans="1:6" x14ac:dyDescent="0.25">
      <c r="F6" s="284" t="s">
        <v>0</v>
      </c>
    </row>
    <row r="7" spans="1:6" x14ac:dyDescent="0.25">
      <c r="A7" s="320" t="s">
        <v>1</v>
      </c>
      <c r="B7" s="320" t="s">
        <v>18</v>
      </c>
      <c r="C7" s="321" t="s">
        <v>2</v>
      </c>
      <c r="D7" s="320" t="s">
        <v>3</v>
      </c>
      <c r="E7" s="320" t="s">
        <v>4</v>
      </c>
      <c r="F7" s="320"/>
    </row>
    <row r="8" spans="1:6" x14ac:dyDescent="0.25">
      <c r="A8" s="320"/>
      <c r="B8" s="320"/>
      <c r="C8" s="321"/>
      <c r="D8" s="320"/>
      <c r="E8" s="320" t="s">
        <v>5</v>
      </c>
      <c r="F8" s="320" t="s">
        <v>6</v>
      </c>
    </row>
    <row r="9" spans="1:6" x14ac:dyDescent="0.25">
      <c r="A9" s="320"/>
      <c r="B9" s="320"/>
      <c r="C9" s="321"/>
      <c r="D9" s="320"/>
      <c r="E9" s="320"/>
      <c r="F9" s="320"/>
    </row>
    <row r="10" spans="1:6" x14ac:dyDescent="0.25">
      <c r="A10" s="285">
        <v>1</v>
      </c>
      <c r="B10" s="285">
        <v>2</v>
      </c>
      <c r="C10" s="297">
        <v>3</v>
      </c>
      <c r="D10" s="285">
        <v>4</v>
      </c>
      <c r="E10" s="285">
        <v>5</v>
      </c>
      <c r="F10" s="285">
        <v>6</v>
      </c>
    </row>
    <row r="11" spans="1:6" ht="21" customHeight="1" x14ac:dyDescent="0.25">
      <c r="A11" s="313" t="s">
        <v>17</v>
      </c>
      <c r="B11" s="314"/>
      <c r="C11" s="314"/>
      <c r="D11" s="314"/>
      <c r="E11" s="314"/>
      <c r="F11" s="315"/>
    </row>
    <row r="12" spans="1:6" x14ac:dyDescent="0.25">
      <c r="A12" s="289">
        <v>200000</v>
      </c>
      <c r="B12" s="290" t="s">
        <v>16</v>
      </c>
      <c r="C12" s="298">
        <v>13918030</v>
      </c>
      <c r="D12" s="291">
        <v>-16761920</v>
      </c>
      <c r="E12" s="291">
        <v>30679950</v>
      </c>
      <c r="F12" s="291">
        <v>30575672</v>
      </c>
    </row>
    <row r="13" spans="1:6" ht="30" x14ac:dyDescent="0.25">
      <c r="A13" s="289">
        <v>208000</v>
      </c>
      <c r="B13" s="290" t="s">
        <v>15</v>
      </c>
      <c r="C13" s="298">
        <v>13918030</v>
      </c>
      <c r="D13" s="291">
        <v>-16761920</v>
      </c>
      <c r="E13" s="291">
        <v>30679950</v>
      </c>
      <c r="F13" s="291">
        <v>30575672</v>
      </c>
    </row>
    <row r="14" spans="1:6" x14ac:dyDescent="0.25">
      <c r="A14" s="292">
        <v>208100</v>
      </c>
      <c r="B14" s="293" t="s">
        <v>244</v>
      </c>
      <c r="C14" s="299">
        <v>13918030</v>
      </c>
      <c r="D14" s="294">
        <v>5130646</v>
      </c>
      <c r="E14" s="294">
        <v>8787384</v>
      </c>
      <c r="F14" s="294">
        <v>8683106</v>
      </c>
    </row>
    <row r="15" spans="1:6" ht="45" x14ac:dyDescent="0.25">
      <c r="A15" s="292">
        <v>208400</v>
      </c>
      <c r="B15" s="293" t="s">
        <v>12</v>
      </c>
      <c r="C15" s="299">
        <f t="shared" ref="C15" si="0">D15+E15</f>
        <v>0</v>
      </c>
      <c r="D15" s="294">
        <v>-21892566</v>
      </c>
      <c r="E15" s="294">
        <v>21892566</v>
      </c>
      <c r="F15" s="294">
        <v>21892566</v>
      </c>
    </row>
    <row r="16" spans="1:6" x14ac:dyDescent="0.25">
      <c r="A16" s="300" t="s">
        <v>8</v>
      </c>
      <c r="B16" s="301" t="s">
        <v>11</v>
      </c>
      <c r="C16" s="298">
        <v>13918030</v>
      </c>
      <c r="D16" s="298">
        <v>-16761920</v>
      </c>
      <c r="E16" s="298">
        <v>30679950</v>
      </c>
      <c r="F16" s="298">
        <v>30575672</v>
      </c>
    </row>
    <row r="17" spans="1:6" ht="21" customHeight="1" x14ac:dyDescent="0.25">
      <c r="A17" s="313" t="s">
        <v>407</v>
      </c>
      <c r="B17" s="314"/>
      <c r="C17" s="314"/>
      <c r="D17" s="314"/>
      <c r="E17" s="314"/>
      <c r="F17" s="315"/>
    </row>
    <row r="18" spans="1:6" x14ac:dyDescent="0.25">
      <c r="A18" s="289">
        <v>600000</v>
      </c>
      <c r="B18" s="290" t="s">
        <v>14</v>
      </c>
      <c r="C18" s="298">
        <v>13918030</v>
      </c>
      <c r="D18" s="291">
        <v>-16761920</v>
      </c>
      <c r="E18" s="291">
        <v>30679950</v>
      </c>
      <c r="F18" s="291">
        <v>30575672</v>
      </c>
    </row>
    <row r="19" spans="1:6" x14ac:dyDescent="0.25">
      <c r="A19" s="289">
        <v>602000</v>
      </c>
      <c r="B19" s="290" t="s">
        <v>13</v>
      </c>
      <c r="C19" s="298">
        <v>13918030</v>
      </c>
      <c r="D19" s="291">
        <v>-16761920</v>
      </c>
      <c r="E19" s="291">
        <v>30679950</v>
      </c>
      <c r="F19" s="291">
        <v>30575672</v>
      </c>
    </row>
    <row r="20" spans="1:6" x14ac:dyDescent="0.25">
      <c r="A20" s="292">
        <v>602100</v>
      </c>
      <c r="B20" s="293" t="s">
        <v>244</v>
      </c>
      <c r="C20" s="299">
        <v>13918030</v>
      </c>
      <c r="D20" s="294">
        <v>5130646</v>
      </c>
      <c r="E20" s="294">
        <v>8787384</v>
      </c>
      <c r="F20" s="294">
        <v>8683106</v>
      </c>
    </row>
    <row r="21" spans="1:6" ht="45" x14ac:dyDescent="0.25">
      <c r="A21" s="292">
        <v>602400</v>
      </c>
      <c r="B21" s="293" t="s">
        <v>12</v>
      </c>
      <c r="C21" s="299">
        <f t="shared" ref="C21:C23" si="1">D21+E21</f>
        <v>0</v>
      </c>
      <c r="D21" s="294">
        <v>-21892566</v>
      </c>
      <c r="E21" s="294">
        <v>21892566</v>
      </c>
      <c r="F21" s="294">
        <v>21892566</v>
      </c>
    </row>
    <row r="22" spans="1:6" ht="30" x14ac:dyDescent="0.25">
      <c r="A22" s="289">
        <v>603000</v>
      </c>
      <c r="B22" s="290" t="s">
        <v>408</v>
      </c>
      <c r="C22" s="298">
        <f t="shared" si="1"/>
        <v>0</v>
      </c>
      <c r="D22" s="291">
        <v>0</v>
      </c>
      <c r="E22" s="291">
        <v>0</v>
      </c>
      <c r="F22" s="291">
        <v>0</v>
      </c>
    </row>
    <row r="23" spans="1:6" ht="30" x14ac:dyDescent="0.25">
      <c r="A23" s="292">
        <v>603000</v>
      </c>
      <c r="B23" s="293" t="s">
        <v>408</v>
      </c>
      <c r="C23" s="299">
        <f t="shared" si="1"/>
        <v>0</v>
      </c>
      <c r="D23" s="294">
        <v>0</v>
      </c>
      <c r="E23" s="294">
        <v>0</v>
      </c>
      <c r="F23" s="294">
        <v>0</v>
      </c>
    </row>
    <row r="24" spans="1:6" x14ac:dyDescent="0.25">
      <c r="A24" s="300" t="s">
        <v>8</v>
      </c>
      <c r="B24" s="301" t="s">
        <v>11</v>
      </c>
      <c r="C24" s="298">
        <v>13918030</v>
      </c>
      <c r="D24" s="298">
        <v>-16761920</v>
      </c>
      <c r="E24" s="298">
        <v>30679950</v>
      </c>
      <c r="F24" s="298">
        <v>30575672</v>
      </c>
    </row>
    <row r="27" spans="1:6" x14ac:dyDescent="0.25">
      <c r="B27" s="286" t="s">
        <v>9</v>
      </c>
      <c r="E27" s="286" t="s">
        <v>409</v>
      </c>
    </row>
  </sheetData>
  <mergeCells count="11">
    <mergeCell ref="A11:F11"/>
    <mergeCell ref="A17:F17"/>
    <mergeCell ref="D2:F3"/>
    <mergeCell ref="A5:F5"/>
    <mergeCell ref="A7:A9"/>
    <mergeCell ref="B7:B9"/>
    <mergeCell ref="C7:C9"/>
    <mergeCell ref="D7:D9"/>
    <mergeCell ref="E7:F7"/>
    <mergeCell ref="E8:E9"/>
    <mergeCell ref="F8:F9"/>
  </mergeCells>
  <pageMargins left="0.59055118110236204" right="0.59055118110236204" top="0.39370078740157499" bottom="0.39370078740157499" header="0" footer="0"/>
  <pageSetup paperSize="9" scale="82" fitToHeight="50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9"/>
  <sheetViews>
    <sheetView zoomScaleNormal="100" workbookViewId="0">
      <selection activeCell="E3" sqref="E3"/>
    </sheetView>
  </sheetViews>
  <sheetFormatPr defaultRowHeight="15" x14ac:dyDescent="0.25"/>
  <cols>
    <col min="1" max="3" width="12" style="283" customWidth="1"/>
    <col min="4" max="4" width="40.7109375" style="283" customWidth="1"/>
    <col min="5" max="16" width="13.7109375" style="283" customWidth="1"/>
    <col min="17" max="16384" width="9.140625" style="283"/>
  </cols>
  <sheetData>
    <row r="1" spans="1:16" x14ac:dyDescent="0.25">
      <c r="M1" s="283" t="s">
        <v>195</v>
      </c>
    </row>
    <row r="2" spans="1:16" x14ac:dyDescent="0.25">
      <c r="M2" s="322" t="s">
        <v>418</v>
      </c>
      <c r="N2" s="323"/>
      <c r="O2" s="323"/>
    </row>
    <row r="3" spans="1:16" ht="37.5" customHeight="1" x14ac:dyDescent="0.25">
      <c r="M3" s="323"/>
      <c r="N3" s="323"/>
      <c r="O3" s="323"/>
    </row>
    <row r="5" spans="1:16" x14ac:dyDescent="0.25">
      <c r="A5" s="324" t="s">
        <v>404</v>
      </c>
      <c r="B5" s="325"/>
      <c r="C5" s="325"/>
      <c r="D5" s="325"/>
      <c r="E5" s="325"/>
      <c r="F5" s="325"/>
      <c r="G5" s="325"/>
      <c r="H5" s="325"/>
      <c r="I5" s="325"/>
      <c r="J5" s="325"/>
      <c r="K5" s="325"/>
      <c r="L5" s="325"/>
      <c r="M5" s="325"/>
      <c r="N5" s="325"/>
      <c r="O5" s="325"/>
      <c r="P5" s="325"/>
    </row>
    <row r="6" spans="1:16" x14ac:dyDescent="0.25">
      <c r="A6" s="324" t="s">
        <v>405</v>
      </c>
      <c r="B6" s="325"/>
      <c r="C6" s="325"/>
      <c r="D6" s="325"/>
      <c r="E6" s="325"/>
      <c r="F6" s="325"/>
      <c r="G6" s="325"/>
      <c r="H6" s="325"/>
      <c r="I6" s="325"/>
      <c r="J6" s="325"/>
      <c r="K6" s="325"/>
      <c r="L6" s="325"/>
      <c r="M6" s="325"/>
      <c r="N6" s="325"/>
      <c r="O6" s="325"/>
      <c r="P6" s="325"/>
    </row>
    <row r="7" spans="1:16" x14ac:dyDescent="0.25">
      <c r="P7" s="284" t="s">
        <v>194</v>
      </c>
    </row>
    <row r="8" spans="1:16" x14ac:dyDescent="0.25">
      <c r="A8" s="326" t="s">
        <v>193</v>
      </c>
      <c r="B8" s="326" t="s">
        <v>192</v>
      </c>
      <c r="C8" s="326" t="s">
        <v>191</v>
      </c>
      <c r="D8" s="320" t="s">
        <v>243</v>
      </c>
      <c r="E8" s="320" t="s">
        <v>3</v>
      </c>
      <c r="F8" s="320"/>
      <c r="G8" s="320"/>
      <c r="H8" s="320"/>
      <c r="I8" s="320"/>
      <c r="J8" s="320" t="s">
        <v>4</v>
      </c>
      <c r="K8" s="320"/>
      <c r="L8" s="320"/>
      <c r="M8" s="320"/>
      <c r="N8" s="320"/>
      <c r="O8" s="320"/>
      <c r="P8" s="321" t="s">
        <v>190</v>
      </c>
    </row>
    <row r="9" spans="1:16" x14ac:dyDescent="0.25">
      <c r="A9" s="320"/>
      <c r="B9" s="320"/>
      <c r="C9" s="320"/>
      <c r="D9" s="320"/>
      <c r="E9" s="321" t="s">
        <v>5</v>
      </c>
      <c r="F9" s="320" t="s">
        <v>189</v>
      </c>
      <c r="G9" s="320" t="s">
        <v>188</v>
      </c>
      <c r="H9" s="320"/>
      <c r="I9" s="320" t="s">
        <v>187</v>
      </c>
      <c r="J9" s="321" t="s">
        <v>5</v>
      </c>
      <c r="K9" s="320" t="s">
        <v>6</v>
      </c>
      <c r="L9" s="320" t="s">
        <v>189</v>
      </c>
      <c r="M9" s="320" t="s">
        <v>188</v>
      </c>
      <c r="N9" s="320"/>
      <c r="O9" s="320" t="s">
        <v>187</v>
      </c>
      <c r="P9" s="321"/>
    </row>
    <row r="10" spans="1:16" x14ac:dyDescent="0.25">
      <c r="A10" s="320"/>
      <c r="B10" s="320"/>
      <c r="C10" s="320"/>
      <c r="D10" s="320"/>
      <c r="E10" s="321"/>
      <c r="F10" s="320"/>
      <c r="G10" s="320" t="s">
        <v>186</v>
      </c>
      <c r="H10" s="320" t="s">
        <v>185</v>
      </c>
      <c r="I10" s="320"/>
      <c r="J10" s="321"/>
      <c r="K10" s="320"/>
      <c r="L10" s="320"/>
      <c r="M10" s="320" t="s">
        <v>186</v>
      </c>
      <c r="N10" s="320" t="s">
        <v>185</v>
      </c>
      <c r="O10" s="320"/>
      <c r="P10" s="321"/>
    </row>
    <row r="11" spans="1:16" ht="44.25" customHeight="1" x14ac:dyDescent="0.25">
      <c r="A11" s="320"/>
      <c r="B11" s="320"/>
      <c r="C11" s="320"/>
      <c r="D11" s="320"/>
      <c r="E11" s="321"/>
      <c r="F11" s="320"/>
      <c r="G11" s="320"/>
      <c r="H11" s="320"/>
      <c r="I11" s="320"/>
      <c r="J11" s="321"/>
      <c r="K11" s="320"/>
      <c r="L11" s="320"/>
      <c r="M11" s="320"/>
      <c r="N11" s="320"/>
      <c r="O11" s="320"/>
      <c r="P11" s="321"/>
    </row>
    <row r="12" spans="1:16" x14ac:dyDescent="0.25">
      <c r="A12" s="285">
        <v>1</v>
      </c>
      <c r="B12" s="285">
        <v>2</v>
      </c>
      <c r="C12" s="285">
        <v>3</v>
      </c>
      <c r="D12" s="285">
        <v>4</v>
      </c>
      <c r="E12" s="297">
        <v>5</v>
      </c>
      <c r="F12" s="285">
        <v>6</v>
      </c>
      <c r="G12" s="285">
        <v>7</v>
      </c>
      <c r="H12" s="285">
        <v>8</v>
      </c>
      <c r="I12" s="285">
        <v>9</v>
      </c>
      <c r="J12" s="297">
        <v>10</v>
      </c>
      <c r="K12" s="285">
        <v>11</v>
      </c>
      <c r="L12" s="285">
        <v>12</v>
      </c>
      <c r="M12" s="285">
        <v>13</v>
      </c>
      <c r="N12" s="285">
        <v>14</v>
      </c>
      <c r="O12" s="285">
        <v>15</v>
      </c>
      <c r="P12" s="297">
        <v>16</v>
      </c>
    </row>
    <row r="13" spans="1:16" ht="20.25" customHeight="1" x14ac:dyDescent="0.25">
      <c r="A13" s="302" t="s">
        <v>184</v>
      </c>
      <c r="B13" s="303"/>
      <c r="C13" s="304"/>
      <c r="D13" s="305" t="s">
        <v>417</v>
      </c>
      <c r="E13" s="306">
        <v>24139786</v>
      </c>
      <c r="F13" s="306">
        <v>15733119</v>
      </c>
      <c r="G13" s="306">
        <v>9722260</v>
      </c>
      <c r="H13" s="306">
        <v>290000</v>
      </c>
      <c r="I13" s="306">
        <v>8406667</v>
      </c>
      <c r="J13" s="306">
        <v>24847946</v>
      </c>
      <c r="K13" s="306">
        <v>20351296</v>
      </c>
      <c r="L13" s="306">
        <v>237650</v>
      </c>
      <c r="M13" s="306">
        <v>0</v>
      </c>
      <c r="N13" s="306">
        <v>0</v>
      </c>
      <c r="O13" s="306">
        <v>24610296</v>
      </c>
      <c r="P13" s="306">
        <v>48987732</v>
      </c>
    </row>
    <row r="14" spans="1:16" ht="18.75" customHeight="1" x14ac:dyDescent="0.25">
      <c r="A14" s="302" t="s">
        <v>183</v>
      </c>
      <c r="B14" s="303"/>
      <c r="C14" s="304"/>
      <c r="D14" s="305" t="s">
        <v>417</v>
      </c>
      <c r="E14" s="306">
        <v>24139786</v>
      </c>
      <c r="F14" s="306">
        <v>15733119</v>
      </c>
      <c r="G14" s="306">
        <v>9722260</v>
      </c>
      <c r="H14" s="306">
        <v>290000</v>
      </c>
      <c r="I14" s="306">
        <v>8406667</v>
      </c>
      <c r="J14" s="306">
        <v>24847946</v>
      </c>
      <c r="K14" s="306">
        <v>20351296</v>
      </c>
      <c r="L14" s="306">
        <v>237650</v>
      </c>
      <c r="M14" s="306">
        <v>0</v>
      </c>
      <c r="N14" s="306">
        <v>0</v>
      </c>
      <c r="O14" s="306">
        <v>24610296</v>
      </c>
      <c r="P14" s="306">
        <v>48987732</v>
      </c>
    </row>
    <row r="15" spans="1:16" ht="63.75" x14ac:dyDescent="0.25">
      <c r="A15" s="309" t="s">
        <v>182</v>
      </c>
      <c r="B15" s="309" t="s">
        <v>181</v>
      </c>
      <c r="C15" s="310" t="s">
        <v>31</v>
      </c>
      <c r="D15" s="311" t="s">
        <v>180</v>
      </c>
      <c r="E15" s="307">
        <v>12387265</v>
      </c>
      <c r="F15" s="312">
        <v>12387265</v>
      </c>
      <c r="G15" s="312">
        <v>9392200</v>
      </c>
      <c r="H15" s="312">
        <v>290000</v>
      </c>
      <c r="I15" s="312">
        <v>0</v>
      </c>
      <c r="J15" s="307">
        <v>371000</v>
      </c>
      <c r="K15" s="312">
        <v>331000</v>
      </c>
      <c r="L15" s="312">
        <v>40000</v>
      </c>
      <c r="M15" s="312">
        <v>0</v>
      </c>
      <c r="N15" s="312">
        <v>0</v>
      </c>
      <c r="O15" s="312">
        <v>331000</v>
      </c>
      <c r="P15" s="307">
        <v>12758265</v>
      </c>
    </row>
    <row r="16" spans="1:16" ht="19.5" customHeight="1" x14ac:dyDescent="0.25">
      <c r="A16" s="309" t="s">
        <v>179</v>
      </c>
      <c r="B16" s="309" t="s">
        <v>20</v>
      </c>
      <c r="C16" s="310" t="s">
        <v>27</v>
      </c>
      <c r="D16" s="311" t="s">
        <v>59</v>
      </c>
      <c r="E16" s="307">
        <v>155000</v>
      </c>
      <c r="F16" s="312">
        <v>155000</v>
      </c>
      <c r="G16" s="312">
        <v>0</v>
      </c>
      <c r="H16" s="312">
        <v>0</v>
      </c>
      <c r="I16" s="312">
        <v>0</v>
      </c>
      <c r="J16" s="307">
        <v>0</v>
      </c>
      <c r="K16" s="312">
        <v>0</v>
      </c>
      <c r="L16" s="312">
        <v>0</v>
      </c>
      <c r="M16" s="312">
        <v>0</v>
      </c>
      <c r="N16" s="312">
        <v>0</v>
      </c>
      <c r="O16" s="312">
        <v>0</v>
      </c>
      <c r="P16" s="307">
        <v>155000</v>
      </c>
    </row>
    <row r="17" spans="1:16" ht="25.5" x14ac:dyDescent="0.25">
      <c r="A17" s="309" t="s">
        <v>178</v>
      </c>
      <c r="B17" s="309" t="s">
        <v>177</v>
      </c>
      <c r="C17" s="310" t="s">
        <v>77</v>
      </c>
      <c r="D17" s="311" t="s">
        <v>176</v>
      </c>
      <c r="E17" s="307">
        <v>38000</v>
      </c>
      <c r="F17" s="312">
        <v>38000</v>
      </c>
      <c r="G17" s="312">
        <v>0</v>
      </c>
      <c r="H17" s="312">
        <v>0</v>
      </c>
      <c r="I17" s="312">
        <v>0</v>
      </c>
      <c r="J17" s="307">
        <v>0</v>
      </c>
      <c r="K17" s="312">
        <v>0</v>
      </c>
      <c r="L17" s="312">
        <v>0</v>
      </c>
      <c r="M17" s="312">
        <v>0</v>
      </c>
      <c r="N17" s="312">
        <v>0</v>
      </c>
      <c r="O17" s="312">
        <v>0</v>
      </c>
      <c r="P17" s="307">
        <v>38000</v>
      </c>
    </row>
    <row r="18" spans="1:16" ht="18" customHeight="1" x14ac:dyDescent="0.25">
      <c r="A18" s="309" t="s">
        <v>175</v>
      </c>
      <c r="B18" s="309" t="s">
        <v>174</v>
      </c>
      <c r="C18" s="310" t="s">
        <v>173</v>
      </c>
      <c r="D18" s="311" t="s">
        <v>172</v>
      </c>
      <c r="E18" s="307">
        <v>22000</v>
      </c>
      <c r="F18" s="312">
        <v>22000</v>
      </c>
      <c r="G18" s="312">
        <v>18000</v>
      </c>
      <c r="H18" s="312">
        <v>0</v>
      </c>
      <c r="I18" s="312">
        <v>0</v>
      </c>
      <c r="J18" s="307">
        <v>0</v>
      </c>
      <c r="K18" s="312">
        <v>0</v>
      </c>
      <c r="L18" s="312">
        <v>0</v>
      </c>
      <c r="M18" s="312">
        <v>0</v>
      </c>
      <c r="N18" s="312">
        <v>0</v>
      </c>
      <c r="O18" s="312">
        <v>0</v>
      </c>
      <c r="P18" s="307">
        <v>22000</v>
      </c>
    </row>
    <row r="19" spans="1:16" ht="51" x14ac:dyDescent="0.25">
      <c r="A19" s="309" t="s">
        <v>171</v>
      </c>
      <c r="B19" s="309" t="s">
        <v>170</v>
      </c>
      <c r="C19" s="310" t="s">
        <v>108</v>
      </c>
      <c r="D19" s="311" t="s">
        <v>169</v>
      </c>
      <c r="E19" s="307">
        <v>56426</v>
      </c>
      <c r="F19" s="312">
        <v>56426</v>
      </c>
      <c r="G19" s="312">
        <v>0</v>
      </c>
      <c r="H19" s="312">
        <v>0</v>
      </c>
      <c r="I19" s="312">
        <v>0</v>
      </c>
      <c r="J19" s="307">
        <v>0</v>
      </c>
      <c r="K19" s="312">
        <v>0</v>
      </c>
      <c r="L19" s="312">
        <v>0</v>
      </c>
      <c r="M19" s="312">
        <v>0</v>
      </c>
      <c r="N19" s="312">
        <v>0</v>
      </c>
      <c r="O19" s="312">
        <v>0</v>
      </c>
      <c r="P19" s="307">
        <v>56426</v>
      </c>
    </row>
    <row r="20" spans="1:16" ht="38.25" x14ac:dyDescent="0.25">
      <c r="A20" s="309" t="s">
        <v>168</v>
      </c>
      <c r="B20" s="309" t="s">
        <v>167</v>
      </c>
      <c r="C20" s="310" t="s">
        <v>108</v>
      </c>
      <c r="D20" s="311" t="s">
        <v>166</v>
      </c>
      <c r="E20" s="307">
        <v>15274</v>
      </c>
      <c r="F20" s="312">
        <v>15274</v>
      </c>
      <c r="G20" s="312">
        <v>0</v>
      </c>
      <c r="H20" s="312">
        <v>0</v>
      </c>
      <c r="I20" s="312">
        <v>0</v>
      </c>
      <c r="J20" s="307">
        <v>0</v>
      </c>
      <c r="K20" s="312">
        <v>0</v>
      </c>
      <c r="L20" s="312">
        <v>0</v>
      </c>
      <c r="M20" s="312">
        <v>0</v>
      </c>
      <c r="N20" s="312">
        <v>0</v>
      </c>
      <c r="O20" s="312">
        <v>0</v>
      </c>
      <c r="P20" s="307">
        <v>15274</v>
      </c>
    </row>
    <row r="21" spans="1:16" ht="25.5" x14ac:dyDescent="0.25">
      <c r="A21" s="309" t="s">
        <v>245</v>
      </c>
      <c r="B21" s="309" t="s">
        <v>246</v>
      </c>
      <c r="C21" s="310" t="s">
        <v>163</v>
      </c>
      <c r="D21" s="311" t="s">
        <v>247</v>
      </c>
      <c r="E21" s="307">
        <v>311496</v>
      </c>
      <c r="F21" s="312">
        <v>0</v>
      </c>
      <c r="G21" s="312">
        <v>0</v>
      </c>
      <c r="H21" s="312">
        <v>0</v>
      </c>
      <c r="I21" s="312">
        <v>311496</v>
      </c>
      <c r="J21" s="307">
        <v>0</v>
      </c>
      <c r="K21" s="312">
        <v>0</v>
      </c>
      <c r="L21" s="312">
        <v>0</v>
      </c>
      <c r="M21" s="312">
        <v>0</v>
      </c>
      <c r="N21" s="312">
        <v>0</v>
      </c>
      <c r="O21" s="312">
        <v>0</v>
      </c>
      <c r="P21" s="307">
        <v>311496</v>
      </c>
    </row>
    <row r="22" spans="1:16" ht="18" customHeight="1" x14ac:dyDescent="0.25">
      <c r="A22" s="309" t="s">
        <v>165</v>
      </c>
      <c r="B22" s="309" t="s">
        <v>164</v>
      </c>
      <c r="C22" s="310" t="s">
        <v>163</v>
      </c>
      <c r="D22" s="311" t="s">
        <v>162</v>
      </c>
      <c r="E22" s="307">
        <v>6840134</v>
      </c>
      <c r="F22" s="312">
        <v>482093</v>
      </c>
      <c r="G22" s="312">
        <v>0</v>
      </c>
      <c r="H22" s="312">
        <v>0</v>
      </c>
      <c r="I22" s="312">
        <v>6358041</v>
      </c>
      <c r="J22" s="307">
        <v>157000</v>
      </c>
      <c r="K22" s="312">
        <v>157000</v>
      </c>
      <c r="L22" s="312">
        <v>0</v>
      </c>
      <c r="M22" s="312">
        <v>0</v>
      </c>
      <c r="N22" s="312">
        <v>0</v>
      </c>
      <c r="O22" s="312">
        <v>157000</v>
      </c>
      <c r="P22" s="307">
        <v>6997134</v>
      </c>
    </row>
    <row r="23" spans="1:16" ht="21" customHeight="1" x14ac:dyDescent="0.25">
      <c r="A23" s="309" t="s">
        <v>161</v>
      </c>
      <c r="B23" s="309" t="s">
        <v>160</v>
      </c>
      <c r="C23" s="310" t="s">
        <v>159</v>
      </c>
      <c r="D23" s="311" t="s">
        <v>158</v>
      </c>
      <c r="E23" s="307">
        <v>293535</v>
      </c>
      <c r="F23" s="312">
        <v>293535</v>
      </c>
      <c r="G23" s="312">
        <v>0</v>
      </c>
      <c r="H23" s="312">
        <v>0</v>
      </c>
      <c r="I23" s="312">
        <v>0</v>
      </c>
      <c r="J23" s="307">
        <v>25565</v>
      </c>
      <c r="K23" s="312">
        <v>0</v>
      </c>
      <c r="L23" s="312">
        <v>25565</v>
      </c>
      <c r="M23" s="312">
        <v>0</v>
      </c>
      <c r="N23" s="312">
        <v>0</v>
      </c>
      <c r="O23" s="312">
        <v>0</v>
      </c>
      <c r="P23" s="307">
        <v>319100</v>
      </c>
    </row>
    <row r="24" spans="1:16" ht="27.75" customHeight="1" x14ac:dyDescent="0.25">
      <c r="A24" s="309" t="s">
        <v>248</v>
      </c>
      <c r="B24" s="309" t="s">
        <v>249</v>
      </c>
      <c r="C24" s="310" t="s">
        <v>104</v>
      </c>
      <c r="D24" s="311" t="s">
        <v>250</v>
      </c>
      <c r="E24" s="307">
        <v>0</v>
      </c>
      <c r="F24" s="312">
        <v>0</v>
      </c>
      <c r="G24" s="312">
        <v>0</v>
      </c>
      <c r="H24" s="312">
        <v>0</v>
      </c>
      <c r="I24" s="312">
        <v>0</v>
      </c>
      <c r="J24" s="307">
        <v>969564</v>
      </c>
      <c r="K24" s="312">
        <v>969564</v>
      </c>
      <c r="L24" s="312">
        <v>0</v>
      </c>
      <c r="M24" s="312">
        <v>0</v>
      </c>
      <c r="N24" s="312">
        <v>0</v>
      </c>
      <c r="O24" s="312">
        <v>969564</v>
      </c>
      <c r="P24" s="307">
        <v>969564</v>
      </c>
    </row>
    <row r="25" spans="1:16" ht="28.5" customHeight="1" x14ac:dyDescent="0.25">
      <c r="A25" s="309" t="s">
        <v>257</v>
      </c>
      <c r="B25" s="309" t="s">
        <v>258</v>
      </c>
      <c r="C25" s="310" t="s">
        <v>104</v>
      </c>
      <c r="D25" s="311" t="s">
        <v>375</v>
      </c>
      <c r="E25" s="307">
        <v>0</v>
      </c>
      <c r="F25" s="312">
        <v>0</v>
      </c>
      <c r="G25" s="312">
        <v>0</v>
      </c>
      <c r="H25" s="312">
        <v>0</v>
      </c>
      <c r="I25" s="312">
        <v>0</v>
      </c>
      <c r="J25" s="307">
        <v>1500000</v>
      </c>
      <c r="K25" s="312">
        <v>1500000</v>
      </c>
      <c r="L25" s="312">
        <v>0</v>
      </c>
      <c r="M25" s="312">
        <v>0</v>
      </c>
      <c r="N25" s="312">
        <v>0</v>
      </c>
      <c r="O25" s="312">
        <v>1500000</v>
      </c>
      <c r="P25" s="307">
        <v>1500000</v>
      </c>
    </row>
    <row r="26" spans="1:16" ht="36" customHeight="1" x14ac:dyDescent="0.25">
      <c r="A26" s="309" t="s">
        <v>157</v>
      </c>
      <c r="B26" s="309" t="s">
        <v>156</v>
      </c>
      <c r="C26" s="310" t="s">
        <v>104</v>
      </c>
      <c r="D26" s="311" t="s">
        <v>155</v>
      </c>
      <c r="E26" s="307">
        <v>1737130</v>
      </c>
      <c r="F26" s="312">
        <v>0</v>
      </c>
      <c r="G26" s="312">
        <v>0</v>
      </c>
      <c r="H26" s="312">
        <v>0</v>
      </c>
      <c r="I26" s="312">
        <v>1737130</v>
      </c>
      <c r="J26" s="307">
        <v>0</v>
      </c>
      <c r="K26" s="312">
        <v>0</v>
      </c>
      <c r="L26" s="312">
        <v>0</v>
      </c>
      <c r="M26" s="312">
        <v>0</v>
      </c>
      <c r="N26" s="312">
        <v>0</v>
      </c>
      <c r="O26" s="312">
        <v>0</v>
      </c>
      <c r="P26" s="307">
        <v>1737130</v>
      </c>
    </row>
    <row r="27" spans="1:16" ht="38.25" x14ac:dyDescent="0.25">
      <c r="A27" s="309" t="s">
        <v>362</v>
      </c>
      <c r="B27" s="309" t="s">
        <v>363</v>
      </c>
      <c r="C27" s="310" t="s">
        <v>100</v>
      </c>
      <c r="D27" s="311" t="s">
        <v>364</v>
      </c>
      <c r="E27" s="307">
        <v>0</v>
      </c>
      <c r="F27" s="312">
        <v>0</v>
      </c>
      <c r="G27" s="312">
        <v>0</v>
      </c>
      <c r="H27" s="312">
        <v>0</v>
      </c>
      <c r="I27" s="312">
        <v>0</v>
      </c>
      <c r="J27" s="307">
        <v>4401182</v>
      </c>
      <c r="K27" s="312">
        <v>4401182</v>
      </c>
      <c r="L27" s="312">
        <v>0</v>
      </c>
      <c r="M27" s="312">
        <v>0</v>
      </c>
      <c r="N27" s="312">
        <v>0</v>
      </c>
      <c r="O27" s="312">
        <v>4401182</v>
      </c>
      <c r="P27" s="307">
        <v>4401182</v>
      </c>
    </row>
    <row r="28" spans="1:16" ht="45.75" customHeight="1" x14ac:dyDescent="0.25">
      <c r="A28" s="309" t="s">
        <v>251</v>
      </c>
      <c r="B28" s="309" t="s">
        <v>252</v>
      </c>
      <c r="C28" s="310" t="s">
        <v>100</v>
      </c>
      <c r="D28" s="311" t="s">
        <v>253</v>
      </c>
      <c r="E28" s="307">
        <v>0</v>
      </c>
      <c r="F28" s="312">
        <v>0</v>
      </c>
      <c r="G28" s="312">
        <v>0</v>
      </c>
      <c r="H28" s="312">
        <v>0</v>
      </c>
      <c r="I28" s="312">
        <v>0</v>
      </c>
      <c r="J28" s="307">
        <v>4287380</v>
      </c>
      <c r="K28" s="312">
        <v>4287380</v>
      </c>
      <c r="L28" s="312">
        <v>0</v>
      </c>
      <c r="M28" s="312">
        <v>0</v>
      </c>
      <c r="N28" s="312">
        <v>0</v>
      </c>
      <c r="O28" s="312">
        <v>4287380</v>
      </c>
      <c r="P28" s="307">
        <v>4287380</v>
      </c>
    </row>
    <row r="29" spans="1:16" ht="51" x14ac:dyDescent="0.25">
      <c r="A29" s="309" t="s">
        <v>265</v>
      </c>
      <c r="B29" s="309" t="s">
        <v>266</v>
      </c>
      <c r="C29" s="310" t="s">
        <v>100</v>
      </c>
      <c r="D29" s="311" t="s">
        <v>267</v>
      </c>
      <c r="E29" s="307">
        <v>0</v>
      </c>
      <c r="F29" s="312">
        <v>0</v>
      </c>
      <c r="G29" s="312">
        <v>0</v>
      </c>
      <c r="H29" s="312">
        <v>0</v>
      </c>
      <c r="I29" s="312">
        <v>0</v>
      </c>
      <c r="J29" s="307">
        <v>8593000</v>
      </c>
      <c r="K29" s="312">
        <v>8593000</v>
      </c>
      <c r="L29" s="312">
        <v>0</v>
      </c>
      <c r="M29" s="312">
        <v>0</v>
      </c>
      <c r="N29" s="312">
        <v>0</v>
      </c>
      <c r="O29" s="312">
        <v>8593000</v>
      </c>
      <c r="P29" s="307">
        <v>8593000</v>
      </c>
    </row>
    <row r="30" spans="1:16" ht="41.25" customHeight="1" x14ac:dyDescent="0.25">
      <c r="A30" s="309" t="s">
        <v>154</v>
      </c>
      <c r="B30" s="309" t="s">
        <v>153</v>
      </c>
      <c r="C30" s="310" t="s">
        <v>152</v>
      </c>
      <c r="D30" s="311" t="s">
        <v>151</v>
      </c>
      <c r="E30" s="307">
        <v>1706026</v>
      </c>
      <c r="F30" s="312">
        <v>1706026</v>
      </c>
      <c r="G30" s="312">
        <v>0</v>
      </c>
      <c r="H30" s="312">
        <v>0</v>
      </c>
      <c r="I30" s="312">
        <v>0</v>
      </c>
      <c r="J30" s="307">
        <v>115644</v>
      </c>
      <c r="K30" s="312">
        <v>112170</v>
      </c>
      <c r="L30" s="312">
        <v>3474</v>
      </c>
      <c r="M30" s="312">
        <v>0</v>
      </c>
      <c r="N30" s="312">
        <v>0</v>
      </c>
      <c r="O30" s="312">
        <v>112170</v>
      </c>
      <c r="P30" s="307">
        <v>1821670</v>
      </c>
    </row>
    <row r="31" spans="1:16" ht="27.75" customHeight="1" x14ac:dyDescent="0.25">
      <c r="A31" s="309" t="s">
        <v>150</v>
      </c>
      <c r="B31" s="309" t="s">
        <v>149</v>
      </c>
      <c r="C31" s="310" t="s">
        <v>100</v>
      </c>
      <c r="D31" s="311" t="s">
        <v>148</v>
      </c>
      <c r="E31" s="307">
        <v>30000</v>
      </c>
      <c r="F31" s="312">
        <v>30000</v>
      </c>
      <c r="G31" s="312">
        <v>0</v>
      </c>
      <c r="H31" s="312">
        <v>0</v>
      </c>
      <c r="I31" s="312">
        <v>0</v>
      </c>
      <c r="J31" s="307">
        <v>0</v>
      </c>
      <c r="K31" s="312">
        <v>0</v>
      </c>
      <c r="L31" s="312">
        <v>0</v>
      </c>
      <c r="M31" s="312">
        <v>0</v>
      </c>
      <c r="N31" s="312">
        <v>0</v>
      </c>
      <c r="O31" s="312">
        <v>0</v>
      </c>
      <c r="P31" s="307">
        <v>30000</v>
      </c>
    </row>
    <row r="32" spans="1:16" ht="91.5" customHeight="1" x14ac:dyDescent="0.25">
      <c r="A32" s="309" t="s">
        <v>366</v>
      </c>
      <c r="B32" s="309" t="s">
        <v>367</v>
      </c>
      <c r="C32" s="310" t="s">
        <v>100</v>
      </c>
      <c r="D32" s="311" t="s">
        <v>416</v>
      </c>
      <c r="E32" s="307">
        <v>0</v>
      </c>
      <c r="F32" s="312">
        <v>0</v>
      </c>
      <c r="G32" s="312">
        <v>0</v>
      </c>
      <c r="H32" s="312">
        <v>0</v>
      </c>
      <c r="I32" s="312">
        <v>0</v>
      </c>
      <c r="J32" s="307">
        <v>45015</v>
      </c>
      <c r="K32" s="312">
        <v>0</v>
      </c>
      <c r="L32" s="312">
        <v>45015</v>
      </c>
      <c r="M32" s="312">
        <v>0</v>
      </c>
      <c r="N32" s="312">
        <v>0</v>
      </c>
      <c r="O32" s="312">
        <v>0</v>
      </c>
      <c r="P32" s="307">
        <v>45015</v>
      </c>
    </row>
    <row r="33" spans="1:16" ht="38.25" x14ac:dyDescent="0.25">
      <c r="A33" s="309" t="s">
        <v>377</v>
      </c>
      <c r="B33" s="309" t="s">
        <v>378</v>
      </c>
      <c r="C33" s="310" t="s">
        <v>145</v>
      </c>
      <c r="D33" s="311" t="s">
        <v>379</v>
      </c>
      <c r="E33" s="307">
        <v>20000</v>
      </c>
      <c r="F33" s="312">
        <v>20000</v>
      </c>
      <c r="G33" s="312">
        <v>0</v>
      </c>
      <c r="H33" s="312">
        <v>0</v>
      </c>
      <c r="I33" s="312">
        <v>0</v>
      </c>
      <c r="J33" s="307">
        <v>0</v>
      </c>
      <c r="K33" s="312">
        <v>0</v>
      </c>
      <c r="L33" s="312">
        <v>0</v>
      </c>
      <c r="M33" s="312">
        <v>0</v>
      </c>
      <c r="N33" s="312">
        <v>0</v>
      </c>
      <c r="O33" s="312">
        <v>0</v>
      </c>
      <c r="P33" s="307">
        <v>20000</v>
      </c>
    </row>
    <row r="34" spans="1:16" ht="25.5" x14ac:dyDescent="0.25">
      <c r="A34" s="309" t="s">
        <v>147</v>
      </c>
      <c r="B34" s="309" t="s">
        <v>146</v>
      </c>
      <c r="C34" s="310" t="s">
        <v>145</v>
      </c>
      <c r="D34" s="311" t="s">
        <v>144</v>
      </c>
      <c r="E34" s="307">
        <v>427500</v>
      </c>
      <c r="F34" s="312">
        <v>427500</v>
      </c>
      <c r="G34" s="312">
        <v>312060</v>
      </c>
      <c r="H34" s="312">
        <v>0</v>
      </c>
      <c r="I34" s="312">
        <v>0</v>
      </c>
      <c r="J34" s="307">
        <v>0</v>
      </c>
      <c r="K34" s="312">
        <v>0</v>
      </c>
      <c r="L34" s="312">
        <v>0</v>
      </c>
      <c r="M34" s="312">
        <v>0</v>
      </c>
      <c r="N34" s="312">
        <v>0</v>
      </c>
      <c r="O34" s="312">
        <v>0</v>
      </c>
      <c r="P34" s="307">
        <v>427500</v>
      </c>
    </row>
    <row r="35" spans="1:16" ht="21" customHeight="1" x14ac:dyDescent="0.25">
      <c r="A35" s="309" t="s">
        <v>392</v>
      </c>
      <c r="B35" s="309" t="s">
        <v>393</v>
      </c>
      <c r="C35" s="310" t="s">
        <v>394</v>
      </c>
      <c r="D35" s="311" t="s">
        <v>395</v>
      </c>
      <c r="E35" s="307">
        <v>100000</v>
      </c>
      <c r="F35" s="312">
        <v>100000</v>
      </c>
      <c r="G35" s="312">
        <v>0</v>
      </c>
      <c r="H35" s="312">
        <v>0</v>
      </c>
      <c r="I35" s="312">
        <v>0</v>
      </c>
      <c r="J35" s="307">
        <v>0</v>
      </c>
      <c r="K35" s="312">
        <v>0</v>
      </c>
      <c r="L35" s="312">
        <v>0</v>
      </c>
      <c r="M35" s="312">
        <v>0</v>
      </c>
      <c r="N35" s="312">
        <v>0</v>
      </c>
      <c r="O35" s="312">
        <v>0</v>
      </c>
      <c r="P35" s="307">
        <v>100000</v>
      </c>
    </row>
    <row r="36" spans="1:16" ht="25.5" x14ac:dyDescent="0.25">
      <c r="A36" s="309" t="s">
        <v>143</v>
      </c>
      <c r="B36" s="309" t="s">
        <v>142</v>
      </c>
      <c r="C36" s="310" t="s">
        <v>141</v>
      </c>
      <c r="D36" s="311" t="s">
        <v>140</v>
      </c>
      <c r="E36" s="307">
        <v>0</v>
      </c>
      <c r="F36" s="312">
        <v>0</v>
      </c>
      <c r="G36" s="312">
        <v>0</v>
      </c>
      <c r="H36" s="312">
        <v>0</v>
      </c>
      <c r="I36" s="312">
        <v>0</v>
      </c>
      <c r="J36" s="307">
        <v>123596</v>
      </c>
      <c r="K36" s="312">
        <v>0</v>
      </c>
      <c r="L36" s="312">
        <v>123596</v>
      </c>
      <c r="M36" s="312">
        <v>0</v>
      </c>
      <c r="N36" s="312">
        <v>0</v>
      </c>
      <c r="O36" s="312">
        <v>0</v>
      </c>
      <c r="P36" s="307">
        <v>123596</v>
      </c>
    </row>
    <row r="37" spans="1:16" ht="27.75" customHeight="1" x14ac:dyDescent="0.25">
      <c r="A37" s="309" t="s">
        <v>357</v>
      </c>
      <c r="B37" s="309" t="s">
        <v>358</v>
      </c>
      <c r="C37" s="310" t="s">
        <v>359</v>
      </c>
      <c r="D37" s="311" t="s">
        <v>360</v>
      </c>
      <c r="E37" s="307">
        <v>0</v>
      </c>
      <c r="F37" s="312">
        <v>0</v>
      </c>
      <c r="G37" s="312">
        <v>0</v>
      </c>
      <c r="H37" s="312">
        <v>0</v>
      </c>
      <c r="I37" s="312">
        <v>0</v>
      </c>
      <c r="J37" s="307">
        <v>4259000</v>
      </c>
      <c r="K37" s="312">
        <v>0</v>
      </c>
      <c r="L37" s="312">
        <v>0</v>
      </c>
      <c r="M37" s="312">
        <v>0</v>
      </c>
      <c r="N37" s="312">
        <v>0</v>
      </c>
      <c r="O37" s="312">
        <v>4259000</v>
      </c>
      <c r="P37" s="307">
        <v>4259000</v>
      </c>
    </row>
    <row r="38" spans="1:16" ht="30.75" customHeight="1" x14ac:dyDescent="0.25">
      <c r="A38" s="308" t="s">
        <v>139</v>
      </c>
      <c r="B38" s="303"/>
      <c r="C38" s="304"/>
      <c r="D38" s="305" t="s">
        <v>199</v>
      </c>
      <c r="E38" s="306">
        <v>84130616</v>
      </c>
      <c r="F38" s="306">
        <v>84130616</v>
      </c>
      <c r="G38" s="306">
        <v>56761023</v>
      </c>
      <c r="H38" s="306">
        <v>7390323</v>
      </c>
      <c r="I38" s="306">
        <v>0</v>
      </c>
      <c r="J38" s="306">
        <v>12134641</v>
      </c>
      <c r="K38" s="306">
        <v>10245926</v>
      </c>
      <c r="L38" s="306">
        <v>1888715</v>
      </c>
      <c r="M38" s="306">
        <v>0</v>
      </c>
      <c r="N38" s="306">
        <v>0</v>
      </c>
      <c r="O38" s="306">
        <v>10245926</v>
      </c>
      <c r="P38" s="306">
        <v>96265257</v>
      </c>
    </row>
    <row r="39" spans="1:16" ht="28.5" customHeight="1" x14ac:dyDescent="0.25">
      <c r="A39" s="308" t="s">
        <v>138</v>
      </c>
      <c r="B39" s="303"/>
      <c r="C39" s="304"/>
      <c r="D39" s="305" t="s">
        <v>199</v>
      </c>
      <c r="E39" s="306">
        <v>84130616</v>
      </c>
      <c r="F39" s="306">
        <v>84130616</v>
      </c>
      <c r="G39" s="306">
        <v>56761023</v>
      </c>
      <c r="H39" s="306">
        <v>7390323</v>
      </c>
      <c r="I39" s="306">
        <v>0</v>
      </c>
      <c r="J39" s="306">
        <v>12134641</v>
      </c>
      <c r="K39" s="306">
        <v>10245926</v>
      </c>
      <c r="L39" s="306">
        <v>1888715</v>
      </c>
      <c r="M39" s="306">
        <v>0</v>
      </c>
      <c r="N39" s="306">
        <v>0</v>
      </c>
      <c r="O39" s="306">
        <v>10245926</v>
      </c>
      <c r="P39" s="306">
        <v>96265257</v>
      </c>
    </row>
    <row r="40" spans="1:16" ht="49.5" customHeight="1" x14ac:dyDescent="0.25">
      <c r="A40" s="309" t="s">
        <v>137</v>
      </c>
      <c r="B40" s="309" t="s">
        <v>32</v>
      </c>
      <c r="C40" s="310" t="s">
        <v>31</v>
      </c>
      <c r="D40" s="311" t="s">
        <v>30</v>
      </c>
      <c r="E40" s="307">
        <v>750000</v>
      </c>
      <c r="F40" s="312">
        <v>750000</v>
      </c>
      <c r="G40" s="312">
        <v>591700</v>
      </c>
      <c r="H40" s="312">
        <v>0</v>
      </c>
      <c r="I40" s="312">
        <v>0</v>
      </c>
      <c r="J40" s="307">
        <v>0</v>
      </c>
      <c r="K40" s="312">
        <v>0</v>
      </c>
      <c r="L40" s="312">
        <v>0</v>
      </c>
      <c r="M40" s="312">
        <v>0</v>
      </c>
      <c r="N40" s="312">
        <v>0</v>
      </c>
      <c r="O40" s="312">
        <v>0</v>
      </c>
      <c r="P40" s="307">
        <v>750000</v>
      </c>
    </row>
    <row r="41" spans="1:16" ht="21" customHeight="1" x14ac:dyDescent="0.25">
      <c r="A41" s="309" t="s">
        <v>136</v>
      </c>
      <c r="B41" s="309" t="s">
        <v>20</v>
      </c>
      <c r="C41" s="310" t="s">
        <v>27</v>
      </c>
      <c r="D41" s="311" t="s">
        <v>59</v>
      </c>
      <c r="E41" s="307">
        <v>7200</v>
      </c>
      <c r="F41" s="312">
        <v>7200</v>
      </c>
      <c r="G41" s="312">
        <v>0</v>
      </c>
      <c r="H41" s="312">
        <v>0</v>
      </c>
      <c r="I41" s="312">
        <v>0</v>
      </c>
      <c r="J41" s="307">
        <v>7800</v>
      </c>
      <c r="K41" s="312">
        <v>7800</v>
      </c>
      <c r="L41" s="312">
        <v>0</v>
      </c>
      <c r="M41" s="312">
        <v>0</v>
      </c>
      <c r="N41" s="312">
        <v>0</v>
      </c>
      <c r="O41" s="312">
        <v>7800</v>
      </c>
      <c r="P41" s="307">
        <v>15000</v>
      </c>
    </row>
    <row r="42" spans="1:16" ht="18.75" customHeight="1" x14ac:dyDescent="0.25">
      <c r="A42" s="309" t="s">
        <v>135</v>
      </c>
      <c r="B42" s="309" t="s">
        <v>134</v>
      </c>
      <c r="C42" s="310" t="s">
        <v>133</v>
      </c>
      <c r="D42" s="311" t="s">
        <v>132</v>
      </c>
      <c r="E42" s="307">
        <v>9832553</v>
      </c>
      <c r="F42" s="312">
        <v>9832553</v>
      </c>
      <c r="G42" s="312">
        <v>6434000</v>
      </c>
      <c r="H42" s="312">
        <v>726397</v>
      </c>
      <c r="I42" s="312">
        <v>0</v>
      </c>
      <c r="J42" s="307">
        <v>692000</v>
      </c>
      <c r="K42" s="312">
        <v>42000</v>
      </c>
      <c r="L42" s="312">
        <v>650000</v>
      </c>
      <c r="M42" s="312">
        <v>0</v>
      </c>
      <c r="N42" s="312">
        <v>0</v>
      </c>
      <c r="O42" s="312">
        <v>42000</v>
      </c>
      <c r="P42" s="307">
        <v>10524553</v>
      </c>
    </row>
    <row r="43" spans="1:16" ht="65.25" customHeight="1" x14ac:dyDescent="0.25">
      <c r="A43" s="309" t="s">
        <v>129</v>
      </c>
      <c r="B43" s="309" t="s">
        <v>81</v>
      </c>
      <c r="C43" s="310" t="s">
        <v>131</v>
      </c>
      <c r="D43" s="311" t="s">
        <v>130</v>
      </c>
      <c r="E43" s="307">
        <v>64275852</v>
      </c>
      <c r="F43" s="312">
        <v>64275852</v>
      </c>
      <c r="G43" s="312">
        <v>43451747</v>
      </c>
      <c r="H43" s="312">
        <v>6075690</v>
      </c>
      <c r="I43" s="312">
        <v>0</v>
      </c>
      <c r="J43" s="307">
        <v>5755052</v>
      </c>
      <c r="K43" s="312">
        <v>4516337</v>
      </c>
      <c r="L43" s="312">
        <v>1238715</v>
      </c>
      <c r="M43" s="312">
        <v>0</v>
      </c>
      <c r="N43" s="312">
        <v>0</v>
      </c>
      <c r="O43" s="312">
        <v>4516337</v>
      </c>
      <c r="P43" s="307">
        <v>70030904</v>
      </c>
    </row>
    <row r="44" spans="1:16" ht="38.25" x14ac:dyDescent="0.25">
      <c r="A44" s="309" t="s">
        <v>128</v>
      </c>
      <c r="B44" s="309" t="s">
        <v>66</v>
      </c>
      <c r="C44" s="310" t="s">
        <v>56</v>
      </c>
      <c r="D44" s="311" t="s">
        <v>127</v>
      </c>
      <c r="E44" s="307">
        <v>2562423</v>
      </c>
      <c r="F44" s="312">
        <v>2562423</v>
      </c>
      <c r="G44" s="312">
        <v>1988940</v>
      </c>
      <c r="H44" s="312">
        <v>69736</v>
      </c>
      <c r="I44" s="312">
        <v>0</v>
      </c>
      <c r="J44" s="307">
        <v>0</v>
      </c>
      <c r="K44" s="312">
        <v>0</v>
      </c>
      <c r="L44" s="312">
        <v>0</v>
      </c>
      <c r="M44" s="312">
        <v>0</v>
      </c>
      <c r="N44" s="312">
        <v>0</v>
      </c>
      <c r="O44" s="312">
        <v>0</v>
      </c>
      <c r="P44" s="307">
        <v>2562423</v>
      </c>
    </row>
    <row r="45" spans="1:16" ht="25.5" x14ac:dyDescent="0.25">
      <c r="A45" s="309" t="s">
        <v>126</v>
      </c>
      <c r="B45" s="309" t="s">
        <v>125</v>
      </c>
      <c r="C45" s="310" t="s">
        <v>118</v>
      </c>
      <c r="D45" s="311" t="s">
        <v>124</v>
      </c>
      <c r="E45" s="307">
        <v>755100</v>
      </c>
      <c r="F45" s="312">
        <v>755100</v>
      </c>
      <c r="G45" s="312">
        <v>609140</v>
      </c>
      <c r="H45" s="312">
        <v>0</v>
      </c>
      <c r="I45" s="312">
        <v>0</v>
      </c>
      <c r="J45" s="307">
        <v>0</v>
      </c>
      <c r="K45" s="312">
        <v>0</v>
      </c>
      <c r="L45" s="312">
        <v>0</v>
      </c>
      <c r="M45" s="312">
        <v>0</v>
      </c>
      <c r="N45" s="312">
        <v>0</v>
      </c>
      <c r="O45" s="312">
        <v>0</v>
      </c>
      <c r="P45" s="307">
        <v>755100</v>
      </c>
    </row>
    <row r="46" spans="1:16" ht="29.25" customHeight="1" x14ac:dyDescent="0.25">
      <c r="A46" s="309" t="s">
        <v>123</v>
      </c>
      <c r="B46" s="309" t="s">
        <v>122</v>
      </c>
      <c r="C46" s="310" t="s">
        <v>118</v>
      </c>
      <c r="D46" s="311" t="s">
        <v>121</v>
      </c>
      <c r="E46" s="307">
        <v>2333600</v>
      </c>
      <c r="F46" s="312">
        <v>2333600</v>
      </c>
      <c r="G46" s="312">
        <v>1553941</v>
      </c>
      <c r="H46" s="312">
        <v>171500</v>
      </c>
      <c r="I46" s="312">
        <v>0</v>
      </c>
      <c r="J46" s="307">
        <v>28610</v>
      </c>
      <c r="K46" s="312">
        <v>28610</v>
      </c>
      <c r="L46" s="312">
        <v>0</v>
      </c>
      <c r="M46" s="312">
        <v>0</v>
      </c>
      <c r="N46" s="312">
        <v>0</v>
      </c>
      <c r="O46" s="312">
        <v>28610</v>
      </c>
      <c r="P46" s="307">
        <v>2362210</v>
      </c>
    </row>
    <row r="47" spans="1:16" ht="15.75" customHeight="1" x14ac:dyDescent="0.25">
      <c r="A47" s="309" t="s">
        <v>120</v>
      </c>
      <c r="B47" s="309" t="s">
        <v>119</v>
      </c>
      <c r="C47" s="310" t="s">
        <v>118</v>
      </c>
      <c r="D47" s="311" t="s">
        <v>117</v>
      </c>
      <c r="E47" s="307">
        <v>171300</v>
      </c>
      <c r="F47" s="312">
        <v>171300</v>
      </c>
      <c r="G47" s="312">
        <v>0</v>
      </c>
      <c r="H47" s="312">
        <v>0</v>
      </c>
      <c r="I47" s="312">
        <v>0</v>
      </c>
      <c r="J47" s="307">
        <v>0</v>
      </c>
      <c r="K47" s="312">
        <v>0</v>
      </c>
      <c r="L47" s="312">
        <v>0</v>
      </c>
      <c r="M47" s="312">
        <v>0</v>
      </c>
      <c r="N47" s="312">
        <v>0</v>
      </c>
      <c r="O47" s="312">
        <v>0</v>
      </c>
      <c r="P47" s="307">
        <v>171300</v>
      </c>
    </row>
    <row r="48" spans="1:16" ht="28.5" customHeight="1" x14ac:dyDescent="0.25">
      <c r="A48" s="309" t="s">
        <v>290</v>
      </c>
      <c r="B48" s="309" t="s">
        <v>291</v>
      </c>
      <c r="C48" s="310" t="s">
        <v>118</v>
      </c>
      <c r="D48" s="311" t="s">
        <v>292</v>
      </c>
      <c r="E48" s="307">
        <v>865832</v>
      </c>
      <c r="F48" s="312">
        <v>865832</v>
      </c>
      <c r="G48" s="312">
        <v>632555</v>
      </c>
      <c r="H48" s="312">
        <v>0</v>
      </c>
      <c r="I48" s="312">
        <v>0</v>
      </c>
      <c r="J48" s="307">
        <v>1262940</v>
      </c>
      <c r="K48" s="312">
        <v>1262940</v>
      </c>
      <c r="L48" s="312">
        <v>0</v>
      </c>
      <c r="M48" s="312">
        <v>0</v>
      </c>
      <c r="N48" s="312">
        <v>0</v>
      </c>
      <c r="O48" s="312">
        <v>1262940</v>
      </c>
      <c r="P48" s="307">
        <v>2128772</v>
      </c>
    </row>
    <row r="49" spans="1:16" ht="67.5" customHeight="1" x14ac:dyDescent="0.25">
      <c r="A49" s="309" t="s">
        <v>116</v>
      </c>
      <c r="B49" s="309" t="s">
        <v>115</v>
      </c>
      <c r="C49" s="310" t="s">
        <v>77</v>
      </c>
      <c r="D49" s="311" t="s">
        <v>114</v>
      </c>
      <c r="E49" s="307">
        <v>142020</v>
      </c>
      <c r="F49" s="312">
        <v>142020</v>
      </c>
      <c r="G49" s="312">
        <v>0</v>
      </c>
      <c r="H49" s="312">
        <v>0</v>
      </c>
      <c r="I49" s="312">
        <v>0</v>
      </c>
      <c r="J49" s="307">
        <v>0</v>
      </c>
      <c r="K49" s="312">
        <v>0</v>
      </c>
      <c r="L49" s="312">
        <v>0</v>
      </c>
      <c r="M49" s="312">
        <v>0</v>
      </c>
      <c r="N49" s="312">
        <v>0</v>
      </c>
      <c r="O49" s="312">
        <v>0</v>
      </c>
      <c r="P49" s="307">
        <v>142020</v>
      </c>
    </row>
    <row r="50" spans="1:16" ht="26.25" customHeight="1" x14ac:dyDescent="0.25">
      <c r="A50" s="309" t="s">
        <v>113</v>
      </c>
      <c r="B50" s="309" t="s">
        <v>112</v>
      </c>
      <c r="C50" s="310" t="s">
        <v>108</v>
      </c>
      <c r="D50" s="311" t="s">
        <v>111</v>
      </c>
      <c r="E50" s="307">
        <v>110000</v>
      </c>
      <c r="F50" s="312">
        <v>110000</v>
      </c>
      <c r="G50" s="312">
        <v>0</v>
      </c>
      <c r="H50" s="312">
        <v>0</v>
      </c>
      <c r="I50" s="312">
        <v>0</v>
      </c>
      <c r="J50" s="307">
        <v>0</v>
      </c>
      <c r="K50" s="312">
        <v>0</v>
      </c>
      <c r="L50" s="312">
        <v>0</v>
      </c>
      <c r="M50" s="312">
        <v>0</v>
      </c>
      <c r="N50" s="312">
        <v>0</v>
      </c>
      <c r="O50" s="312">
        <v>0</v>
      </c>
      <c r="P50" s="307">
        <v>110000</v>
      </c>
    </row>
    <row r="51" spans="1:16" ht="38.25" x14ac:dyDescent="0.25">
      <c r="A51" s="309" t="s">
        <v>110</v>
      </c>
      <c r="B51" s="309" t="s">
        <v>109</v>
      </c>
      <c r="C51" s="310" t="s">
        <v>108</v>
      </c>
      <c r="D51" s="311" t="s">
        <v>107</v>
      </c>
      <c r="E51" s="307">
        <v>2324736</v>
      </c>
      <c r="F51" s="312">
        <v>2324736</v>
      </c>
      <c r="G51" s="312">
        <v>1499000</v>
      </c>
      <c r="H51" s="312">
        <v>347000</v>
      </c>
      <c r="I51" s="312">
        <v>0</v>
      </c>
      <c r="J51" s="307">
        <v>25100</v>
      </c>
      <c r="K51" s="312">
        <v>25100</v>
      </c>
      <c r="L51" s="312">
        <v>0</v>
      </c>
      <c r="M51" s="312">
        <v>0</v>
      </c>
      <c r="N51" s="312">
        <v>0</v>
      </c>
      <c r="O51" s="312">
        <v>25100</v>
      </c>
      <c r="P51" s="307">
        <v>2349836</v>
      </c>
    </row>
    <row r="52" spans="1:16" ht="19.5" customHeight="1" x14ac:dyDescent="0.25">
      <c r="A52" s="309" t="s">
        <v>106</v>
      </c>
      <c r="B52" s="309" t="s">
        <v>105</v>
      </c>
      <c r="C52" s="310" t="s">
        <v>104</v>
      </c>
      <c r="D52" s="311" t="s">
        <v>103</v>
      </c>
      <c r="E52" s="307">
        <v>0</v>
      </c>
      <c r="F52" s="312">
        <v>0</v>
      </c>
      <c r="G52" s="312">
        <v>0</v>
      </c>
      <c r="H52" s="312">
        <v>0</v>
      </c>
      <c r="I52" s="312">
        <v>0</v>
      </c>
      <c r="J52" s="307">
        <v>3255689</v>
      </c>
      <c r="K52" s="312">
        <v>3255689</v>
      </c>
      <c r="L52" s="312">
        <v>0</v>
      </c>
      <c r="M52" s="312">
        <v>0</v>
      </c>
      <c r="N52" s="312">
        <v>0</v>
      </c>
      <c r="O52" s="312">
        <v>3255689</v>
      </c>
      <c r="P52" s="307">
        <v>3255689</v>
      </c>
    </row>
    <row r="53" spans="1:16" ht="29.25" customHeight="1" x14ac:dyDescent="0.25">
      <c r="A53" s="309" t="s">
        <v>293</v>
      </c>
      <c r="B53" s="309" t="s">
        <v>294</v>
      </c>
      <c r="C53" s="310" t="s">
        <v>104</v>
      </c>
      <c r="D53" s="311" t="s">
        <v>295</v>
      </c>
      <c r="E53" s="307">
        <v>0</v>
      </c>
      <c r="F53" s="312">
        <v>0</v>
      </c>
      <c r="G53" s="312">
        <v>0</v>
      </c>
      <c r="H53" s="312">
        <v>0</v>
      </c>
      <c r="I53" s="312">
        <v>0</v>
      </c>
      <c r="J53" s="307">
        <v>738161</v>
      </c>
      <c r="K53" s="312">
        <v>738161</v>
      </c>
      <c r="L53" s="312">
        <v>0</v>
      </c>
      <c r="M53" s="312">
        <v>0</v>
      </c>
      <c r="N53" s="312">
        <v>0</v>
      </c>
      <c r="O53" s="312">
        <v>738161</v>
      </c>
      <c r="P53" s="307">
        <v>738161</v>
      </c>
    </row>
    <row r="54" spans="1:16" ht="42.75" customHeight="1" x14ac:dyDescent="0.25">
      <c r="A54" s="309" t="s">
        <v>102</v>
      </c>
      <c r="B54" s="309" t="s">
        <v>101</v>
      </c>
      <c r="C54" s="310" t="s">
        <v>100</v>
      </c>
      <c r="D54" s="311" t="s">
        <v>99</v>
      </c>
      <c r="E54" s="307">
        <v>0</v>
      </c>
      <c r="F54" s="312">
        <v>0</v>
      </c>
      <c r="G54" s="312">
        <v>0</v>
      </c>
      <c r="H54" s="312">
        <v>0</v>
      </c>
      <c r="I54" s="312">
        <v>0</v>
      </c>
      <c r="J54" s="307">
        <v>0</v>
      </c>
      <c r="K54" s="312">
        <v>0</v>
      </c>
      <c r="L54" s="312">
        <v>0</v>
      </c>
      <c r="M54" s="312">
        <v>0</v>
      </c>
      <c r="N54" s="312">
        <v>0</v>
      </c>
      <c r="O54" s="312">
        <v>0</v>
      </c>
      <c r="P54" s="307">
        <v>0</v>
      </c>
    </row>
    <row r="55" spans="1:16" ht="43.5" customHeight="1" x14ac:dyDescent="0.25">
      <c r="A55" s="309" t="s">
        <v>254</v>
      </c>
      <c r="B55" s="309" t="s">
        <v>252</v>
      </c>
      <c r="C55" s="310" t="s">
        <v>100</v>
      </c>
      <c r="D55" s="311" t="s">
        <v>253</v>
      </c>
      <c r="E55" s="307">
        <v>0</v>
      </c>
      <c r="F55" s="312">
        <v>0</v>
      </c>
      <c r="G55" s="312">
        <v>0</v>
      </c>
      <c r="H55" s="312">
        <v>0</v>
      </c>
      <c r="I55" s="312">
        <v>0</v>
      </c>
      <c r="J55" s="307">
        <v>369289</v>
      </c>
      <c r="K55" s="312">
        <v>369289</v>
      </c>
      <c r="L55" s="312">
        <v>0</v>
      </c>
      <c r="M55" s="312">
        <v>0</v>
      </c>
      <c r="N55" s="312">
        <v>0</v>
      </c>
      <c r="O55" s="312">
        <v>369289</v>
      </c>
      <c r="P55" s="307">
        <v>369289</v>
      </c>
    </row>
    <row r="56" spans="1:16" ht="29.25" customHeight="1" x14ac:dyDescent="0.25">
      <c r="A56" s="302" t="s">
        <v>98</v>
      </c>
      <c r="B56" s="303"/>
      <c r="C56" s="304"/>
      <c r="D56" s="305" t="s">
        <v>96</v>
      </c>
      <c r="E56" s="306">
        <v>6919300</v>
      </c>
      <c r="F56" s="306">
        <v>6919300</v>
      </c>
      <c r="G56" s="306">
        <v>4465900</v>
      </c>
      <c r="H56" s="306">
        <v>144225</v>
      </c>
      <c r="I56" s="306">
        <v>0</v>
      </c>
      <c r="J56" s="306">
        <v>219000</v>
      </c>
      <c r="K56" s="306">
        <v>35000</v>
      </c>
      <c r="L56" s="306">
        <v>166000</v>
      </c>
      <c r="M56" s="306">
        <v>90000</v>
      </c>
      <c r="N56" s="306">
        <v>0</v>
      </c>
      <c r="O56" s="306">
        <v>53000</v>
      </c>
      <c r="P56" s="306">
        <v>7138300</v>
      </c>
    </row>
    <row r="57" spans="1:16" ht="29.25" customHeight="1" x14ac:dyDescent="0.25">
      <c r="A57" s="302" t="s">
        <v>97</v>
      </c>
      <c r="B57" s="303"/>
      <c r="C57" s="304"/>
      <c r="D57" s="305" t="s">
        <v>96</v>
      </c>
      <c r="E57" s="306">
        <v>6919300</v>
      </c>
      <c r="F57" s="306">
        <v>6919300</v>
      </c>
      <c r="G57" s="306">
        <v>4465900</v>
      </c>
      <c r="H57" s="306">
        <v>144225</v>
      </c>
      <c r="I57" s="306">
        <v>0</v>
      </c>
      <c r="J57" s="306">
        <v>219000</v>
      </c>
      <c r="K57" s="306">
        <v>35000</v>
      </c>
      <c r="L57" s="306">
        <v>166000</v>
      </c>
      <c r="M57" s="306">
        <v>90000</v>
      </c>
      <c r="N57" s="306">
        <v>0</v>
      </c>
      <c r="O57" s="306">
        <v>53000</v>
      </c>
      <c r="P57" s="306">
        <v>7138300</v>
      </c>
    </row>
    <row r="58" spans="1:16" ht="38.25" x14ac:dyDescent="0.25">
      <c r="A58" s="309" t="s">
        <v>95</v>
      </c>
      <c r="B58" s="309" t="s">
        <v>32</v>
      </c>
      <c r="C58" s="310" t="s">
        <v>31</v>
      </c>
      <c r="D58" s="311" t="s">
        <v>30</v>
      </c>
      <c r="E58" s="307">
        <v>694000</v>
      </c>
      <c r="F58" s="312">
        <v>694000</v>
      </c>
      <c r="G58" s="312">
        <v>532000</v>
      </c>
      <c r="H58" s="312">
        <v>28000</v>
      </c>
      <c r="I58" s="312">
        <v>0</v>
      </c>
      <c r="J58" s="307">
        <v>0</v>
      </c>
      <c r="K58" s="312">
        <v>0</v>
      </c>
      <c r="L58" s="312">
        <v>0</v>
      </c>
      <c r="M58" s="312">
        <v>0</v>
      </c>
      <c r="N58" s="312">
        <v>0</v>
      </c>
      <c r="O58" s="312">
        <v>0</v>
      </c>
      <c r="P58" s="307">
        <v>694000</v>
      </c>
    </row>
    <row r="59" spans="1:16" ht="16.5" customHeight="1" x14ac:dyDescent="0.25">
      <c r="A59" s="309" t="s">
        <v>94</v>
      </c>
      <c r="B59" s="309" t="s">
        <v>20</v>
      </c>
      <c r="C59" s="310" t="s">
        <v>27</v>
      </c>
      <c r="D59" s="311" t="s">
        <v>59</v>
      </c>
      <c r="E59" s="307">
        <v>10000</v>
      </c>
      <c r="F59" s="312">
        <v>10000</v>
      </c>
      <c r="G59" s="312">
        <v>0</v>
      </c>
      <c r="H59" s="312">
        <v>0</v>
      </c>
      <c r="I59" s="312">
        <v>0</v>
      </c>
      <c r="J59" s="307">
        <v>0</v>
      </c>
      <c r="K59" s="312">
        <v>0</v>
      </c>
      <c r="L59" s="312">
        <v>0</v>
      </c>
      <c r="M59" s="312">
        <v>0</v>
      </c>
      <c r="N59" s="312">
        <v>0</v>
      </c>
      <c r="O59" s="312">
        <v>0</v>
      </c>
      <c r="P59" s="307">
        <v>10000</v>
      </c>
    </row>
    <row r="60" spans="1:16" ht="30" customHeight="1" x14ac:dyDescent="0.25">
      <c r="A60" s="309" t="s">
        <v>93</v>
      </c>
      <c r="B60" s="309" t="s">
        <v>92</v>
      </c>
      <c r="C60" s="310" t="s">
        <v>85</v>
      </c>
      <c r="D60" s="311" t="s">
        <v>91</v>
      </c>
      <c r="E60" s="307">
        <v>80000</v>
      </c>
      <c r="F60" s="312">
        <v>80000</v>
      </c>
      <c r="G60" s="312">
        <v>0</v>
      </c>
      <c r="H60" s="312">
        <v>0</v>
      </c>
      <c r="I60" s="312">
        <v>0</v>
      </c>
      <c r="J60" s="307">
        <v>0</v>
      </c>
      <c r="K60" s="312">
        <v>0</v>
      </c>
      <c r="L60" s="312">
        <v>0</v>
      </c>
      <c r="M60" s="312">
        <v>0</v>
      </c>
      <c r="N60" s="312">
        <v>0</v>
      </c>
      <c r="O60" s="312">
        <v>0</v>
      </c>
      <c r="P60" s="307">
        <v>80000</v>
      </c>
    </row>
    <row r="61" spans="1:16" ht="42" customHeight="1" x14ac:dyDescent="0.25">
      <c r="A61" s="309" t="s">
        <v>90</v>
      </c>
      <c r="B61" s="309" t="s">
        <v>89</v>
      </c>
      <c r="C61" s="310" t="s">
        <v>85</v>
      </c>
      <c r="D61" s="311" t="s">
        <v>88</v>
      </c>
      <c r="E61" s="307">
        <v>437200</v>
      </c>
      <c r="F61" s="312">
        <v>437200</v>
      </c>
      <c r="G61" s="312">
        <v>0</v>
      </c>
      <c r="H61" s="312">
        <v>0</v>
      </c>
      <c r="I61" s="312">
        <v>0</v>
      </c>
      <c r="J61" s="307">
        <v>0</v>
      </c>
      <c r="K61" s="312">
        <v>0</v>
      </c>
      <c r="L61" s="312">
        <v>0</v>
      </c>
      <c r="M61" s="312">
        <v>0</v>
      </c>
      <c r="N61" s="312">
        <v>0</v>
      </c>
      <c r="O61" s="312">
        <v>0</v>
      </c>
      <c r="P61" s="307">
        <v>437200</v>
      </c>
    </row>
    <row r="62" spans="1:16" ht="42.75" customHeight="1" x14ac:dyDescent="0.25">
      <c r="A62" s="309" t="s">
        <v>87</v>
      </c>
      <c r="B62" s="309" t="s">
        <v>86</v>
      </c>
      <c r="C62" s="310" t="s">
        <v>85</v>
      </c>
      <c r="D62" s="311" t="s">
        <v>84</v>
      </c>
      <c r="E62" s="307">
        <v>110000</v>
      </c>
      <c r="F62" s="312">
        <v>110000</v>
      </c>
      <c r="G62" s="312">
        <v>0</v>
      </c>
      <c r="H62" s="312">
        <v>0</v>
      </c>
      <c r="I62" s="312">
        <v>0</v>
      </c>
      <c r="J62" s="307">
        <v>0</v>
      </c>
      <c r="K62" s="312">
        <v>0</v>
      </c>
      <c r="L62" s="312">
        <v>0</v>
      </c>
      <c r="M62" s="312">
        <v>0</v>
      </c>
      <c r="N62" s="312">
        <v>0</v>
      </c>
      <c r="O62" s="312">
        <v>0</v>
      </c>
      <c r="P62" s="307">
        <v>110000</v>
      </c>
    </row>
    <row r="63" spans="1:16" ht="53.25" customHeight="1" x14ac:dyDescent="0.25">
      <c r="A63" s="309" t="s">
        <v>83</v>
      </c>
      <c r="B63" s="309" t="s">
        <v>82</v>
      </c>
      <c r="C63" s="310" t="s">
        <v>81</v>
      </c>
      <c r="D63" s="311" t="s">
        <v>80</v>
      </c>
      <c r="E63" s="307">
        <v>3956100</v>
      </c>
      <c r="F63" s="312">
        <v>3956100</v>
      </c>
      <c r="G63" s="312">
        <v>3036000</v>
      </c>
      <c r="H63" s="312">
        <v>75625</v>
      </c>
      <c r="I63" s="312">
        <v>0</v>
      </c>
      <c r="J63" s="307">
        <v>194000</v>
      </c>
      <c r="K63" s="312">
        <v>10000</v>
      </c>
      <c r="L63" s="312">
        <v>166000</v>
      </c>
      <c r="M63" s="312">
        <v>90000</v>
      </c>
      <c r="N63" s="312">
        <v>0</v>
      </c>
      <c r="O63" s="312">
        <v>28000</v>
      </c>
      <c r="P63" s="307">
        <v>4150100</v>
      </c>
    </row>
    <row r="64" spans="1:16" ht="29.25" customHeight="1" x14ac:dyDescent="0.25">
      <c r="A64" s="309" t="s">
        <v>79</v>
      </c>
      <c r="B64" s="309" t="s">
        <v>78</v>
      </c>
      <c r="C64" s="310" t="s">
        <v>77</v>
      </c>
      <c r="D64" s="311" t="s">
        <v>76</v>
      </c>
      <c r="E64" s="307">
        <v>673800</v>
      </c>
      <c r="F64" s="312">
        <v>673800</v>
      </c>
      <c r="G64" s="312">
        <v>514000</v>
      </c>
      <c r="H64" s="312">
        <v>22000</v>
      </c>
      <c r="I64" s="312">
        <v>0</v>
      </c>
      <c r="J64" s="307">
        <v>25000</v>
      </c>
      <c r="K64" s="312">
        <v>25000</v>
      </c>
      <c r="L64" s="312">
        <v>0</v>
      </c>
      <c r="M64" s="312">
        <v>0</v>
      </c>
      <c r="N64" s="312">
        <v>0</v>
      </c>
      <c r="O64" s="312">
        <v>25000</v>
      </c>
      <c r="P64" s="307">
        <v>698800</v>
      </c>
    </row>
    <row r="65" spans="1:16" ht="67.5" customHeight="1" x14ac:dyDescent="0.25">
      <c r="A65" s="309" t="s">
        <v>75</v>
      </c>
      <c r="B65" s="309" t="s">
        <v>74</v>
      </c>
      <c r="C65" s="310" t="s">
        <v>73</v>
      </c>
      <c r="D65" s="311" t="s">
        <v>72</v>
      </c>
      <c r="E65" s="307">
        <v>24800</v>
      </c>
      <c r="F65" s="312">
        <v>24800</v>
      </c>
      <c r="G65" s="312">
        <v>0</v>
      </c>
      <c r="H65" s="312">
        <v>0</v>
      </c>
      <c r="I65" s="312">
        <v>0</v>
      </c>
      <c r="J65" s="307">
        <v>0</v>
      </c>
      <c r="K65" s="312">
        <v>0</v>
      </c>
      <c r="L65" s="312">
        <v>0</v>
      </c>
      <c r="M65" s="312">
        <v>0</v>
      </c>
      <c r="N65" s="312">
        <v>0</v>
      </c>
      <c r="O65" s="312">
        <v>0</v>
      </c>
      <c r="P65" s="307">
        <v>24800</v>
      </c>
    </row>
    <row r="66" spans="1:16" ht="38.25" x14ac:dyDescent="0.25">
      <c r="A66" s="309" t="s">
        <v>71</v>
      </c>
      <c r="B66" s="309" t="s">
        <v>70</v>
      </c>
      <c r="C66" s="310" t="s">
        <v>66</v>
      </c>
      <c r="D66" s="311" t="s">
        <v>69</v>
      </c>
      <c r="E66" s="307">
        <v>520400</v>
      </c>
      <c r="F66" s="312">
        <v>520400</v>
      </c>
      <c r="G66" s="312">
        <v>383900</v>
      </c>
      <c r="H66" s="312">
        <v>18600</v>
      </c>
      <c r="I66" s="312">
        <v>0</v>
      </c>
      <c r="J66" s="307">
        <v>0</v>
      </c>
      <c r="K66" s="312">
        <v>0</v>
      </c>
      <c r="L66" s="312">
        <v>0</v>
      </c>
      <c r="M66" s="312">
        <v>0</v>
      </c>
      <c r="N66" s="312">
        <v>0</v>
      </c>
      <c r="O66" s="312">
        <v>0</v>
      </c>
      <c r="P66" s="307">
        <v>520400</v>
      </c>
    </row>
    <row r="67" spans="1:16" ht="34.5" customHeight="1" x14ac:dyDescent="0.25">
      <c r="A67" s="309" t="s">
        <v>68</v>
      </c>
      <c r="B67" s="309" t="s">
        <v>67</v>
      </c>
      <c r="C67" s="310" t="s">
        <v>66</v>
      </c>
      <c r="D67" s="311" t="s">
        <v>65</v>
      </c>
      <c r="E67" s="307">
        <v>413000</v>
      </c>
      <c r="F67" s="312">
        <v>413000</v>
      </c>
      <c r="G67" s="312">
        <v>0</v>
      </c>
      <c r="H67" s="312">
        <v>0</v>
      </c>
      <c r="I67" s="312">
        <v>0</v>
      </c>
      <c r="J67" s="307">
        <v>0</v>
      </c>
      <c r="K67" s="312">
        <v>0</v>
      </c>
      <c r="L67" s="312">
        <v>0</v>
      </c>
      <c r="M67" s="312">
        <v>0</v>
      </c>
      <c r="N67" s="312">
        <v>0</v>
      </c>
      <c r="O67" s="312">
        <v>0</v>
      </c>
      <c r="P67" s="307">
        <v>413000</v>
      </c>
    </row>
    <row r="68" spans="1:16" ht="25.5" x14ac:dyDescent="0.25">
      <c r="A68" s="302" t="s">
        <v>64</v>
      </c>
      <c r="B68" s="303"/>
      <c r="C68" s="304"/>
      <c r="D68" s="305" t="s">
        <v>62</v>
      </c>
      <c r="E68" s="306">
        <v>9849735</v>
      </c>
      <c r="F68" s="306">
        <v>9849735</v>
      </c>
      <c r="G68" s="306">
        <v>6692900</v>
      </c>
      <c r="H68" s="306">
        <v>921900</v>
      </c>
      <c r="I68" s="306">
        <v>0</v>
      </c>
      <c r="J68" s="306">
        <v>345200</v>
      </c>
      <c r="K68" s="306">
        <v>55200</v>
      </c>
      <c r="L68" s="306">
        <v>190000</v>
      </c>
      <c r="M68" s="306">
        <v>0</v>
      </c>
      <c r="N68" s="306">
        <v>0</v>
      </c>
      <c r="O68" s="306">
        <v>155200</v>
      </c>
      <c r="P68" s="306">
        <v>10194935</v>
      </c>
    </row>
    <row r="69" spans="1:16" ht="25.5" x14ac:dyDescent="0.25">
      <c r="A69" s="302" t="s">
        <v>63</v>
      </c>
      <c r="B69" s="303"/>
      <c r="C69" s="304"/>
      <c r="D69" s="305" t="s">
        <v>62</v>
      </c>
      <c r="E69" s="306">
        <v>9849735</v>
      </c>
      <c r="F69" s="306">
        <v>9849735</v>
      </c>
      <c r="G69" s="306">
        <v>6692900</v>
      </c>
      <c r="H69" s="306">
        <v>921900</v>
      </c>
      <c r="I69" s="306">
        <v>0</v>
      </c>
      <c r="J69" s="306">
        <v>345200</v>
      </c>
      <c r="K69" s="306">
        <v>55200</v>
      </c>
      <c r="L69" s="306">
        <v>190000</v>
      </c>
      <c r="M69" s="306">
        <v>0</v>
      </c>
      <c r="N69" s="306">
        <v>0</v>
      </c>
      <c r="O69" s="306">
        <v>155200</v>
      </c>
      <c r="P69" s="306">
        <v>10194935</v>
      </c>
    </row>
    <row r="70" spans="1:16" ht="49.5" customHeight="1" x14ac:dyDescent="0.25">
      <c r="A70" s="309" t="s">
        <v>61</v>
      </c>
      <c r="B70" s="309" t="s">
        <v>32</v>
      </c>
      <c r="C70" s="310" t="s">
        <v>31</v>
      </c>
      <c r="D70" s="311" t="s">
        <v>30</v>
      </c>
      <c r="E70" s="307">
        <v>461000</v>
      </c>
      <c r="F70" s="312">
        <v>461000</v>
      </c>
      <c r="G70" s="312">
        <v>361200</v>
      </c>
      <c r="H70" s="312">
        <v>9000</v>
      </c>
      <c r="I70" s="312">
        <v>0</v>
      </c>
      <c r="J70" s="307">
        <v>0</v>
      </c>
      <c r="K70" s="312">
        <v>0</v>
      </c>
      <c r="L70" s="312">
        <v>0</v>
      </c>
      <c r="M70" s="312">
        <v>0</v>
      </c>
      <c r="N70" s="312">
        <v>0</v>
      </c>
      <c r="O70" s="312">
        <v>0</v>
      </c>
      <c r="P70" s="307">
        <v>461000</v>
      </c>
    </row>
    <row r="71" spans="1:16" ht="21" customHeight="1" x14ac:dyDescent="0.25">
      <c r="A71" s="309" t="s">
        <v>60</v>
      </c>
      <c r="B71" s="309" t="s">
        <v>20</v>
      </c>
      <c r="C71" s="310" t="s">
        <v>27</v>
      </c>
      <c r="D71" s="311" t="s">
        <v>59</v>
      </c>
      <c r="E71" s="307">
        <v>15000</v>
      </c>
      <c r="F71" s="312">
        <v>15000</v>
      </c>
      <c r="G71" s="312">
        <v>0</v>
      </c>
      <c r="H71" s="312">
        <v>0</v>
      </c>
      <c r="I71" s="312">
        <v>0</v>
      </c>
      <c r="J71" s="307">
        <v>0</v>
      </c>
      <c r="K71" s="312">
        <v>0</v>
      </c>
      <c r="L71" s="312">
        <v>0</v>
      </c>
      <c r="M71" s="312">
        <v>0</v>
      </c>
      <c r="N71" s="312">
        <v>0</v>
      </c>
      <c r="O71" s="312">
        <v>0</v>
      </c>
      <c r="P71" s="307">
        <v>15000</v>
      </c>
    </row>
    <row r="72" spans="1:16" ht="51" x14ac:dyDescent="0.25">
      <c r="A72" s="309" t="s">
        <v>58</v>
      </c>
      <c r="B72" s="309" t="s">
        <v>57</v>
      </c>
      <c r="C72" s="310" t="s">
        <v>56</v>
      </c>
      <c r="D72" s="311" t="s">
        <v>55</v>
      </c>
      <c r="E72" s="307">
        <v>3605300</v>
      </c>
      <c r="F72" s="312">
        <v>3605300</v>
      </c>
      <c r="G72" s="312">
        <v>2737000</v>
      </c>
      <c r="H72" s="312">
        <v>236300</v>
      </c>
      <c r="I72" s="312">
        <v>0</v>
      </c>
      <c r="J72" s="307">
        <v>200000</v>
      </c>
      <c r="K72" s="312">
        <v>0</v>
      </c>
      <c r="L72" s="312">
        <v>100000</v>
      </c>
      <c r="M72" s="312">
        <v>0</v>
      </c>
      <c r="N72" s="312">
        <v>0</v>
      </c>
      <c r="O72" s="312">
        <v>100000</v>
      </c>
      <c r="P72" s="307">
        <v>3805300</v>
      </c>
    </row>
    <row r="73" spans="1:16" ht="18.75" customHeight="1" x14ac:dyDescent="0.25">
      <c r="A73" s="309" t="s">
        <v>54</v>
      </c>
      <c r="B73" s="309" t="s">
        <v>53</v>
      </c>
      <c r="C73" s="310" t="s">
        <v>49</v>
      </c>
      <c r="D73" s="311" t="s">
        <v>52</v>
      </c>
      <c r="E73" s="307">
        <v>1612000</v>
      </c>
      <c r="F73" s="312">
        <v>1612000</v>
      </c>
      <c r="G73" s="312">
        <v>1026000</v>
      </c>
      <c r="H73" s="312">
        <v>197000</v>
      </c>
      <c r="I73" s="312">
        <v>0</v>
      </c>
      <c r="J73" s="307">
        <v>31000</v>
      </c>
      <c r="K73" s="312">
        <v>25000</v>
      </c>
      <c r="L73" s="312">
        <v>6000</v>
      </c>
      <c r="M73" s="312">
        <v>0</v>
      </c>
      <c r="N73" s="312">
        <v>0</v>
      </c>
      <c r="O73" s="312">
        <v>25000</v>
      </c>
      <c r="P73" s="307">
        <v>1643000</v>
      </c>
    </row>
    <row r="74" spans="1:16" ht="21" customHeight="1" x14ac:dyDescent="0.25">
      <c r="A74" s="309" t="s">
        <v>51</v>
      </c>
      <c r="B74" s="309" t="s">
        <v>50</v>
      </c>
      <c r="C74" s="310" t="s">
        <v>49</v>
      </c>
      <c r="D74" s="311" t="s">
        <v>48</v>
      </c>
      <c r="E74" s="307">
        <v>90930</v>
      </c>
      <c r="F74" s="312">
        <v>90930</v>
      </c>
      <c r="G74" s="312">
        <v>78200</v>
      </c>
      <c r="H74" s="312">
        <v>0</v>
      </c>
      <c r="I74" s="312">
        <v>0</v>
      </c>
      <c r="J74" s="307">
        <v>0</v>
      </c>
      <c r="K74" s="312">
        <v>0</v>
      </c>
      <c r="L74" s="312">
        <v>0</v>
      </c>
      <c r="M74" s="312">
        <v>0</v>
      </c>
      <c r="N74" s="312">
        <v>0</v>
      </c>
      <c r="O74" s="312">
        <v>0</v>
      </c>
      <c r="P74" s="307">
        <v>90930</v>
      </c>
    </row>
    <row r="75" spans="1:16" ht="42" customHeight="1" x14ac:dyDescent="0.25">
      <c r="A75" s="309" t="s">
        <v>47</v>
      </c>
      <c r="B75" s="309" t="s">
        <v>46</v>
      </c>
      <c r="C75" s="310" t="s">
        <v>45</v>
      </c>
      <c r="D75" s="311" t="s">
        <v>44</v>
      </c>
      <c r="E75" s="307">
        <v>3519925</v>
      </c>
      <c r="F75" s="312">
        <v>3519925</v>
      </c>
      <c r="G75" s="312">
        <v>2275000</v>
      </c>
      <c r="H75" s="312">
        <v>479600</v>
      </c>
      <c r="I75" s="312">
        <v>0</v>
      </c>
      <c r="J75" s="307">
        <v>114200</v>
      </c>
      <c r="K75" s="312">
        <v>30200</v>
      </c>
      <c r="L75" s="312">
        <v>84000</v>
      </c>
      <c r="M75" s="312">
        <v>0</v>
      </c>
      <c r="N75" s="312">
        <v>0</v>
      </c>
      <c r="O75" s="312">
        <v>30200</v>
      </c>
      <c r="P75" s="307">
        <v>3634125</v>
      </c>
    </row>
    <row r="76" spans="1:16" ht="28.5" customHeight="1" x14ac:dyDescent="0.25">
      <c r="A76" s="309" t="s">
        <v>43</v>
      </c>
      <c r="B76" s="309" t="s">
        <v>42</v>
      </c>
      <c r="C76" s="310" t="s">
        <v>38</v>
      </c>
      <c r="D76" s="311" t="s">
        <v>41</v>
      </c>
      <c r="E76" s="307">
        <v>309580</v>
      </c>
      <c r="F76" s="312">
        <v>309580</v>
      </c>
      <c r="G76" s="312">
        <v>215500</v>
      </c>
      <c r="H76" s="312">
        <v>0</v>
      </c>
      <c r="I76" s="312">
        <v>0</v>
      </c>
      <c r="J76" s="307">
        <v>0</v>
      </c>
      <c r="K76" s="312">
        <v>0</v>
      </c>
      <c r="L76" s="312">
        <v>0</v>
      </c>
      <c r="M76" s="312">
        <v>0</v>
      </c>
      <c r="N76" s="312">
        <v>0</v>
      </c>
      <c r="O76" s="312">
        <v>0</v>
      </c>
      <c r="P76" s="307">
        <v>309580</v>
      </c>
    </row>
    <row r="77" spans="1:16" ht="21" customHeight="1" x14ac:dyDescent="0.25">
      <c r="A77" s="309" t="s">
        <v>40</v>
      </c>
      <c r="B77" s="309" t="s">
        <v>39</v>
      </c>
      <c r="C77" s="310" t="s">
        <v>38</v>
      </c>
      <c r="D77" s="311" t="s">
        <v>37</v>
      </c>
      <c r="E77" s="307">
        <v>236000</v>
      </c>
      <c r="F77" s="312">
        <v>236000</v>
      </c>
      <c r="G77" s="312">
        <v>0</v>
      </c>
      <c r="H77" s="312">
        <v>0</v>
      </c>
      <c r="I77" s="312">
        <v>0</v>
      </c>
      <c r="J77" s="307">
        <v>0</v>
      </c>
      <c r="K77" s="312">
        <v>0</v>
      </c>
      <c r="L77" s="312">
        <v>0</v>
      </c>
      <c r="M77" s="312">
        <v>0</v>
      </c>
      <c r="N77" s="312">
        <v>0</v>
      </c>
      <c r="O77" s="312">
        <v>0</v>
      </c>
      <c r="P77" s="307">
        <v>236000</v>
      </c>
    </row>
    <row r="78" spans="1:16" ht="18.75" customHeight="1" x14ac:dyDescent="0.25">
      <c r="A78" s="309" t="s">
        <v>280</v>
      </c>
      <c r="B78" s="309" t="s">
        <v>281</v>
      </c>
      <c r="C78" s="310" t="s">
        <v>104</v>
      </c>
      <c r="D78" s="311" t="s">
        <v>282</v>
      </c>
      <c r="E78" s="307">
        <v>0</v>
      </c>
      <c r="F78" s="312">
        <v>0</v>
      </c>
      <c r="G78" s="312">
        <v>0</v>
      </c>
      <c r="H78" s="312">
        <v>0</v>
      </c>
      <c r="I78" s="312">
        <v>0</v>
      </c>
      <c r="J78" s="307">
        <v>0</v>
      </c>
      <c r="K78" s="312">
        <v>0</v>
      </c>
      <c r="L78" s="312">
        <v>0</v>
      </c>
      <c r="M78" s="312">
        <v>0</v>
      </c>
      <c r="N78" s="312">
        <v>0</v>
      </c>
      <c r="O78" s="312">
        <v>0</v>
      </c>
      <c r="P78" s="307">
        <v>0</v>
      </c>
    </row>
    <row r="79" spans="1:16" ht="26.25" customHeight="1" x14ac:dyDescent="0.25">
      <c r="A79" s="302" t="s">
        <v>36</v>
      </c>
      <c r="B79" s="303"/>
      <c r="C79" s="304"/>
      <c r="D79" s="305" t="s">
        <v>35</v>
      </c>
      <c r="E79" s="306">
        <v>20358651</v>
      </c>
      <c r="F79" s="306">
        <v>17803539</v>
      </c>
      <c r="G79" s="306">
        <v>1113440</v>
      </c>
      <c r="H79" s="306">
        <v>23100</v>
      </c>
      <c r="I79" s="306">
        <v>2555112</v>
      </c>
      <c r="J79" s="306">
        <v>0</v>
      </c>
      <c r="K79" s="306">
        <v>0</v>
      </c>
      <c r="L79" s="306">
        <v>0</v>
      </c>
      <c r="M79" s="306">
        <v>0</v>
      </c>
      <c r="N79" s="306">
        <v>0</v>
      </c>
      <c r="O79" s="306">
        <v>0</v>
      </c>
      <c r="P79" s="306">
        <v>20358651</v>
      </c>
    </row>
    <row r="80" spans="1:16" ht="23.25" customHeight="1" x14ac:dyDescent="0.25">
      <c r="A80" s="302" t="s">
        <v>34</v>
      </c>
      <c r="B80" s="303"/>
      <c r="C80" s="304"/>
      <c r="D80" s="305" t="s">
        <v>35</v>
      </c>
      <c r="E80" s="306">
        <v>20358651</v>
      </c>
      <c r="F80" s="306">
        <v>17803539</v>
      </c>
      <c r="G80" s="306">
        <v>1113440</v>
      </c>
      <c r="H80" s="306">
        <v>23100</v>
      </c>
      <c r="I80" s="306">
        <v>2555112</v>
      </c>
      <c r="J80" s="306">
        <v>0</v>
      </c>
      <c r="K80" s="306">
        <v>0</v>
      </c>
      <c r="L80" s="306">
        <v>0</v>
      </c>
      <c r="M80" s="306">
        <v>0</v>
      </c>
      <c r="N80" s="306">
        <v>0</v>
      </c>
      <c r="O80" s="306">
        <v>0</v>
      </c>
      <c r="P80" s="306">
        <v>20358651</v>
      </c>
    </row>
    <row r="81" spans="1:16" ht="51.75" customHeight="1" x14ac:dyDescent="0.25">
      <c r="A81" s="309" t="s">
        <v>33</v>
      </c>
      <c r="B81" s="309" t="s">
        <v>32</v>
      </c>
      <c r="C81" s="310" t="s">
        <v>31</v>
      </c>
      <c r="D81" s="311" t="s">
        <v>30</v>
      </c>
      <c r="E81" s="307">
        <v>1415140</v>
      </c>
      <c r="F81" s="312">
        <v>1415140</v>
      </c>
      <c r="G81" s="312">
        <v>1113440</v>
      </c>
      <c r="H81" s="312">
        <v>23100</v>
      </c>
      <c r="I81" s="312">
        <v>0</v>
      </c>
      <c r="J81" s="307">
        <v>0</v>
      </c>
      <c r="K81" s="312">
        <v>0</v>
      </c>
      <c r="L81" s="312">
        <v>0</v>
      </c>
      <c r="M81" s="312">
        <v>0</v>
      </c>
      <c r="N81" s="312">
        <v>0</v>
      </c>
      <c r="O81" s="312">
        <v>0</v>
      </c>
      <c r="P81" s="307">
        <v>1415140</v>
      </c>
    </row>
    <row r="82" spans="1:16" ht="22.5" customHeight="1" x14ac:dyDescent="0.25">
      <c r="A82" s="309" t="s">
        <v>29</v>
      </c>
      <c r="B82" s="309" t="s">
        <v>28</v>
      </c>
      <c r="C82" s="310" t="s">
        <v>27</v>
      </c>
      <c r="D82" s="311" t="s">
        <v>26</v>
      </c>
      <c r="E82" s="307">
        <v>0</v>
      </c>
      <c r="F82" s="312">
        <v>0</v>
      </c>
      <c r="G82" s="312">
        <v>0</v>
      </c>
      <c r="H82" s="312">
        <v>0</v>
      </c>
      <c r="I82" s="312">
        <v>0</v>
      </c>
      <c r="J82" s="307">
        <v>0</v>
      </c>
      <c r="K82" s="312">
        <v>0</v>
      </c>
      <c r="L82" s="312">
        <v>0</v>
      </c>
      <c r="M82" s="312">
        <v>0</v>
      </c>
      <c r="N82" s="312">
        <v>0</v>
      </c>
      <c r="O82" s="312">
        <v>0</v>
      </c>
      <c r="P82" s="307">
        <v>0</v>
      </c>
    </row>
    <row r="83" spans="1:16" ht="47.25" customHeight="1" x14ac:dyDescent="0.25">
      <c r="A83" s="309" t="s">
        <v>25</v>
      </c>
      <c r="B83" s="309" t="s">
        <v>24</v>
      </c>
      <c r="C83" s="310" t="s">
        <v>20</v>
      </c>
      <c r="D83" s="311" t="s">
        <v>23</v>
      </c>
      <c r="E83" s="307">
        <v>13524300</v>
      </c>
      <c r="F83" s="312">
        <v>13524300</v>
      </c>
      <c r="G83" s="312">
        <v>0</v>
      </c>
      <c r="H83" s="312">
        <v>0</v>
      </c>
      <c r="I83" s="312">
        <v>0</v>
      </c>
      <c r="J83" s="307">
        <v>0</v>
      </c>
      <c r="K83" s="312">
        <v>0</v>
      </c>
      <c r="L83" s="312">
        <v>0</v>
      </c>
      <c r="M83" s="312">
        <v>0</v>
      </c>
      <c r="N83" s="312">
        <v>0</v>
      </c>
      <c r="O83" s="312">
        <v>0</v>
      </c>
      <c r="P83" s="307">
        <v>13524300</v>
      </c>
    </row>
    <row r="84" spans="1:16" ht="96.75" customHeight="1" x14ac:dyDescent="0.25">
      <c r="A84" s="309" t="s">
        <v>368</v>
      </c>
      <c r="B84" s="309" t="s">
        <v>369</v>
      </c>
      <c r="C84" s="310" t="s">
        <v>20</v>
      </c>
      <c r="D84" s="311" t="s">
        <v>370</v>
      </c>
      <c r="E84" s="307">
        <v>190000</v>
      </c>
      <c r="F84" s="312">
        <v>0</v>
      </c>
      <c r="G84" s="312">
        <v>0</v>
      </c>
      <c r="H84" s="312">
        <v>0</v>
      </c>
      <c r="I84" s="312">
        <v>190000</v>
      </c>
      <c r="J84" s="307">
        <v>0</v>
      </c>
      <c r="K84" s="312">
        <v>0</v>
      </c>
      <c r="L84" s="312">
        <v>0</v>
      </c>
      <c r="M84" s="312">
        <v>0</v>
      </c>
      <c r="N84" s="312">
        <v>0</v>
      </c>
      <c r="O84" s="312">
        <v>0</v>
      </c>
      <c r="P84" s="307">
        <v>190000</v>
      </c>
    </row>
    <row r="85" spans="1:16" ht="25.5" customHeight="1" x14ac:dyDescent="0.25">
      <c r="A85" s="309" t="s">
        <v>22</v>
      </c>
      <c r="B85" s="309" t="s">
        <v>21</v>
      </c>
      <c r="C85" s="310" t="s">
        <v>20</v>
      </c>
      <c r="D85" s="311" t="s">
        <v>7</v>
      </c>
      <c r="E85" s="307">
        <v>5229211</v>
      </c>
      <c r="F85" s="312">
        <v>2864099</v>
      </c>
      <c r="G85" s="312">
        <v>0</v>
      </c>
      <c r="H85" s="312">
        <v>0</v>
      </c>
      <c r="I85" s="312">
        <v>2365112</v>
      </c>
      <c r="J85" s="307">
        <v>0</v>
      </c>
      <c r="K85" s="312">
        <v>0</v>
      </c>
      <c r="L85" s="312">
        <v>0</v>
      </c>
      <c r="M85" s="312">
        <v>0</v>
      </c>
      <c r="N85" s="312">
        <v>0</v>
      </c>
      <c r="O85" s="312">
        <v>0</v>
      </c>
      <c r="P85" s="307">
        <v>5229211</v>
      </c>
    </row>
    <row r="86" spans="1:16" ht="25.5" customHeight="1" x14ac:dyDescent="0.25">
      <c r="A86" s="303" t="s">
        <v>8</v>
      </c>
      <c r="B86" s="302" t="s">
        <v>8</v>
      </c>
      <c r="C86" s="304" t="s">
        <v>8</v>
      </c>
      <c r="D86" s="305" t="s">
        <v>2</v>
      </c>
      <c r="E86" s="306">
        <v>145398088</v>
      </c>
      <c r="F86" s="306">
        <v>134436309</v>
      </c>
      <c r="G86" s="306">
        <v>78755523</v>
      </c>
      <c r="H86" s="306">
        <v>8769548</v>
      </c>
      <c r="I86" s="306">
        <v>10961779</v>
      </c>
      <c r="J86" s="306">
        <v>37546787</v>
      </c>
      <c r="K86" s="306">
        <v>30687422</v>
      </c>
      <c r="L86" s="306">
        <v>2482365</v>
      </c>
      <c r="M86" s="306">
        <v>90000</v>
      </c>
      <c r="N86" s="306">
        <v>0</v>
      </c>
      <c r="O86" s="306">
        <v>35064422</v>
      </c>
      <c r="P86" s="306">
        <v>182944875</v>
      </c>
    </row>
    <row r="89" spans="1:16" x14ac:dyDescent="0.25">
      <c r="B89" s="286" t="s">
        <v>9</v>
      </c>
      <c r="I89" s="286" t="s">
        <v>10</v>
      </c>
    </row>
  </sheetData>
  <mergeCells count="23">
    <mergeCell ref="K9:K11"/>
    <mergeCell ref="M9:N9"/>
    <mergeCell ref="E9:E11"/>
    <mergeCell ref="F9:F11"/>
    <mergeCell ref="G9:H9"/>
    <mergeCell ref="I9:I11"/>
    <mergeCell ref="J9:J11"/>
    <mergeCell ref="M2:O3"/>
    <mergeCell ref="O9:O11"/>
    <mergeCell ref="G10:G11"/>
    <mergeCell ref="H10:H11"/>
    <mergeCell ref="M10:M11"/>
    <mergeCell ref="N10:N11"/>
    <mergeCell ref="L9:L11"/>
    <mergeCell ref="A5:P5"/>
    <mergeCell ref="A6:P6"/>
    <mergeCell ref="A8:A11"/>
    <mergeCell ref="B8:B11"/>
    <mergeCell ref="C8:C11"/>
    <mergeCell ref="D8:D11"/>
    <mergeCell ref="E8:I8"/>
    <mergeCell ref="J8:O8"/>
    <mergeCell ref="P8:P11"/>
  </mergeCells>
  <pageMargins left="0.19685039370078741" right="0.19685039370078741" top="0.39370078740157483" bottom="0.19685039370078741" header="0" footer="0"/>
  <pageSetup paperSize="9" scale="66" fitToHeight="500" orientation="landscape" verticalDpi="0" r:id="rId1"/>
  <rowBreaks count="1" manualBreakCount="1">
    <brk id="6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57"/>
  <sheetViews>
    <sheetView topLeftCell="B1" zoomScaleNormal="100" workbookViewId="0">
      <selection activeCell="M1" sqref="M1:P1"/>
    </sheetView>
  </sheetViews>
  <sheetFormatPr defaultColWidth="8.85546875" defaultRowHeight="12.75" x14ac:dyDescent="0.2"/>
  <cols>
    <col min="1" max="1" width="0.140625" style="1" hidden="1" customWidth="1"/>
    <col min="2" max="2" width="13.7109375" style="1" customWidth="1"/>
    <col min="3" max="3" width="21" style="1" customWidth="1"/>
    <col min="4" max="4" width="14.140625" style="1" customWidth="1"/>
    <col min="5" max="5" width="12.7109375" style="1" customWidth="1"/>
    <col min="6" max="6" width="13" style="1" customWidth="1"/>
    <col min="7" max="7" width="10.42578125" style="1" customWidth="1"/>
    <col min="8" max="10" width="12.140625" style="1" customWidth="1"/>
    <col min="11" max="11" width="14.42578125" style="1" customWidth="1"/>
    <col min="12" max="12" width="12.7109375" style="1" customWidth="1"/>
    <col min="13" max="14" width="14.28515625" style="1" customWidth="1"/>
    <col min="15" max="15" width="12.7109375" style="1" customWidth="1"/>
    <col min="16" max="16" width="18.140625" style="1" customWidth="1"/>
    <col min="17" max="17" width="11.85546875" style="1" customWidth="1"/>
    <col min="18" max="18" width="9" style="1" customWidth="1"/>
    <col min="19" max="19" width="9.140625" style="1" customWidth="1"/>
    <col min="20" max="21" width="12.7109375" style="1" customWidth="1"/>
    <col min="22" max="22" width="11.140625" style="1" customWidth="1"/>
    <col min="23" max="23" width="11.5703125" style="1" customWidth="1"/>
    <col min="24" max="24" width="11.28515625" style="1" customWidth="1"/>
    <col min="25" max="25" width="11.5703125" style="1" customWidth="1"/>
    <col min="26" max="26" width="10.140625" style="1" customWidth="1"/>
    <col min="27" max="27" width="11" style="1" customWidth="1"/>
    <col min="28" max="28" width="9.42578125" style="1" customWidth="1"/>
    <col min="29" max="29" width="10.28515625" style="1" customWidth="1"/>
    <col min="30" max="30" width="9.85546875" style="1" customWidth="1"/>
    <col min="31" max="31" width="10.140625" style="1" customWidth="1"/>
    <col min="32" max="32" width="8.5703125" style="1" customWidth="1"/>
    <col min="33" max="34" width="10.85546875" style="1" customWidth="1"/>
    <col min="35" max="35" width="5.5703125" style="1" customWidth="1"/>
    <col min="36" max="36" width="14.85546875" style="1" customWidth="1"/>
    <col min="37" max="37" width="14.28515625" style="1" hidden="1" customWidth="1"/>
    <col min="38" max="38" width="0.140625" style="1" hidden="1" customWidth="1"/>
    <col min="39" max="39" width="9.42578125" style="1" bestFit="1" customWidth="1"/>
    <col min="40" max="16384" width="8.85546875" style="1"/>
  </cols>
  <sheetData>
    <row r="1" spans="2:54" ht="63" customHeight="1" x14ac:dyDescent="0.3">
      <c r="C1" s="7"/>
      <c r="K1" s="31"/>
      <c r="L1" s="145"/>
      <c r="M1" s="387" t="s">
        <v>420</v>
      </c>
      <c r="N1" s="387"/>
      <c r="O1" s="387"/>
      <c r="P1" s="387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80" t="s">
        <v>284</v>
      </c>
      <c r="AG1" s="380"/>
      <c r="AH1" s="380"/>
      <c r="AI1" s="380"/>
      <c r="AJ1" s="380"/>
      <c r="AK1" s="380"/>
      <c r="AL1" s="380"/>
      <c r="AM1" s="30"/>
    </row>
    <row r="2" spans="2:54" ht="42" customHeight="1" x14ac:dyDescent="0.25">
      <c r="C2" s="328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277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261"/>
      <c r="AJ2" s="261"/>
      <c r="AK2" s="261"/>
      <c r="AL2" s="261"/>
      <c r="AM2" s="30"/>
    </row>
    <row r="3" spans="2:54" ht="23.25" customHeight="1" x14ac:dyDescent="0.2">
      <c r="F3" s="29"/>
      <c r="G3" s="29"/>
      <c r="H3" s="29"/>
      <c r="I3" s="29"/>
      <c r="J3" s="29"/>
    </row>
    <row r="4" spans="2:54" s="28" customFormat="1" ht="28.5" customHeight="1" x14ac:dyDescent="0.4">
      <c r="B4" s="353" t="s">
        <v>286</v>
      </c>
      <c r="C4" s="354"/>
      <c r="D4" s="354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</row>
    <row r="5" spans="2:54" ht="12.75" customHeight="1" x14ac:dyDescent="0.25">
      <c r="D5" s="27"/>
      <c r="E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109" t="s">
        <v>204</v>
      </c>
      <c r="AK5" s="26"/>
      <c r="AL5" s="26"/>
    </row>
    <row r="6" spans="2:54" s="7" customFormat="1" ht="27.75" customHeight="1" x14ac:dyDescent="0.3">
      <c r="B6" s="330" t="s">
        <v>1</v>
      </c>
      <c r="C6" s="333" t="s">
        <v>205</v>
      </c>
      <c r="D6" s="345" t="s">
        <v>206</v>
      </c>
      <c r="E6" s="346"/>
      <c r="F6" s="346"/>
      <c r="G6" s="346"/>
      <c r="H6" s="346"/>
      <c r="I6" s="346"/>
      <c r="J6" s="346"/>
      <c r="K6" s="346"/>
      <c r="L6" s="346"/>
      <c r="M6" s="346"/>
      <c r="N6" s="346"/>
      <c r="O6" s="346"/>
      <c r="P6" s="381"/>
      <c r="Q6" s="345" t="s">
        <v>221</v>
      </c>
      <c r="R6" s="346"/>
      <c r="S6" s="346"/>
      <c r="T6" s="346"/>
      <c r="U6" s="346"/>
      <c r="V6" s="346"/>
      <c r="W6" s="346"/>
      <c r="X6" s="346"/>
      <c r="Y6" s="346"/>
      <c r="Z6" s="346"/>
      <c r="AA6" s="346"/>
      <c r="AB6" s="346"/>
      <c r="AC6" s="346"/>
      <c r="AD6" s="346"/>
      <c r="AE6" s="346"/>
      <c r="AF6" s="346"/>
      <c r="AG6" s="346"/>
      <c r="AH6" s="346"/>
      <c r="AI6" s="346"/>
      <c r="AJ6" s="259"/>
      <c r="AK6" s="257"/>
      <c r="AL6" s="336"/>
      <c r="AM6" s="25"/>
    </row>
    <row r="7" spans="2:54" s="7" customFormat="1" ht="20.45" customHeight="1" x14ac:dyDescent="0.3">
      <c r="B7" s="331"/>
      <c r="C7" s="334"/>
      <c r="D7" s="384" t="s">
        <v>210</v>
      </c>
      <c r="E7" s="364" t="s">
        <v>207</v>
      </c>
      <c r="F7" s="365"/>
      <c r="G7" s="365"/>
      <c r="H7" s="365"/>
      <c r="I7" s="365"/>
      <c r="J7" s="365"/>
      <c r="K7" s="365"/>
      <c r="L7" s="365"/>
      <c r="M7" s="365"/>
      <c r="N7" s="365"/>
      <c r="O7" s="366"/>
      <c r="P7" s="347" t="s">
        <v>2</v>
      </c>
      <c r="Q7" s="364" t="s">
        <v>207</v>
      </c>
      <c r="R7" s="365"/>
      <c r="S7" s="365"/>
      <c r="T7" s="365"/>
      <c r="U7" s="365"/>
      <c r="V7" s="365"/>
      <c r="W7" s="365"/>
      <c r="X7" s="365"/>
      <c r="Y7" s="365"/>
      <c r="Z7" s="365"/>
      <c r="AA7" s="365"/>
      <c r="AB7" s="365"/>
      <c r="AC7" s="365"/>
      <c r="AD7" s="365"/>
      <c r="AE7" s="365"/>
      <c r="AF7" s="365"/>
      <c r="AG7" s="365"/>
      <c r="AH7" s="365"/>
      <c r="AI7" s="366"/>
      <c r="AJ7" s="350" t="s">
        <v>2</v>
      </c>
      <c r="AK7" s="257"/>
      <c r="AL7" s="337"/>
      <c r="AM7" s="25"/>
    </row>
    <row r="8" spans="2:54" ht="13.5" customHeight="1" x14ac:dyDescent="0.2">
      <c r="B8" s="331"/>
      <c r="C8" s="334"/>
      <c r="D8" s="385"/>
      <c r="E8" s="367" t="s">
        <v>208</v>
      </c>
      <c r="F8" s="368"/>
      <c r="G8" s="368"/>
      <c r="H8" s="368"/>
      <c r="I8" s="368"/>
      <c r="J8" s="368"/>
      <c r="K8" s="368"/>
      <c r="L8" s="368"/>
      <c r="M8" s="368"/>
      <c r="N8" s="369"/>
      <c r="O8" s="339" t="s">
        <v>209</v>
      </c>
      <c r="P8" s="348"/>
      <c r="Q8" s="355" t="s">
        <v>222</v>
      </c>
      <c r="R8" s="356"/>
      <c r="S8" s="356"/>
      <c r="T8" s="356"/>
      <c r="U8" s="356"/>
      <c r="V8" s="356"/>
      <c r="W8" s="356"/>
      <c r="X8" s="356"/>
      <c r="Y8" s="356"/>
      <c r="Z8" s="356"/>
      <c r="AA8" s="356"/>
      <c r="AB8" s="356"/>
      <c r="AC8" s="356"/>
      <c r="AD8" s="356"/>
      <c r="AE8" s="356"/>
      <c r="AF8" s="357"/>
      <c r="AG8" s="342" t="s">
        <v>23</v>
      </c>
      <c r="AH8" s="342" t="s">
        <v>370</v>
      </c>
      <c r="AI8" s="339" t="s">
        <v>209</v>
      </c>
      <c r="AJ8" s="351"/>
      <c r="AK8" s="336"/>
      <c r="AL8" s="337"/>
    </row>
    <row r="9" spans="2:54" ht="12" customHeight="1" x14ac:dyDescent="0.2">
      <c r="B9" s="331"/>
      <c r="C9" s="334"/>
      <c r="D9" s="385"/>
      <c r="E9" s="370"/>
      <c r="F9" s="371"/>
      <c r="G9" s="371"/>
      <c r="H9" s="371"/>
      <c r="I9" s="371"/>
      <c r="J9" s="371"/>
      <c r="K9" s="371"/>
      <c r="L9" s="371"/>
      <c r="M9" s="371"/>
      <c r="N9" s="372"/>
      <c r="O9" s="382"/>
      <c r="P9" s="348"/>
      <c r="Q9" s="358"/>
      <c r="R9" s="359"/>
      <c r="S9" s="359"/>
      <c r="T9" s="359"/>
      <c r="U9" s="359"/>
      <c r="V9" s="359"/>
      <c r="W9" s="359"/>
      <c r="X9" s="359"/>
      <c r="Y9" s="359"/>
      <c r="Z9" s="359"/>
      <c r="AA9" s="359"/>
      <c r="AB9" s="359"/>
      <c r="AC9" s="359"/>
      <c r="AD9" s="359"/>
      <c r="AE9" s="359"/>
      <c r="AF9" s="360"/>
      <c r="AG9" s="343"/>
      <c r="AH9" s="376"/>
      <c r="AI9" s="340"/>
      <c r="AJ9" s="351"/>
      <c r="AK9" s="337"/>
      <c r="AL9" s="337"/>
    </row>
    <row r="10" spans="2:54" ht="49.5" customHeight="1" x14ac:dyDescent="0.2">
      <c r="B10" s="331"/>
      <c r="C10" s="334"/>
      <c r="D10" s="385"/>
      <c r="E10" s="370"/>
      <c r="F10" s="371"/>
      <c r="G10" s="371"/>
      <c r="H10" s="371"/>
      <c r="I10" s="371"/>
      <c r="J10" s="371"/>
      <c r="K10" s="371"/>
      <c r="L10" s="371"/>
      <c r="M10" s="371"/>
      <c r="N10" s="372"/>
      <c r="O10" s="382"/>
      <c r="P10" s="348"/>
      <c r="Q10" s="358"/>
      <c r="R10" s="359"/>
      <c r="S10" s="359"/>
      <c r="T10" s="359"/>
      <c r="U10" s="359"/>
      <c r="V10" s="359"/>
      <c r="W10" s="359"/>
      <c r="X10" s="359"/>
      <c r="Y10" s="359"/>
      <c r="Z10" s="359"/>
      <c r="AA10" s="359"/>
      <c r="AB10" s="359"/>
      <c r="AC10" s="359"/>
      <c r="AD10" s="359"/>
      <c r="AE10" s="359"/>
      <c r="AF10" s="360"/>
      <c r="AG10" s="343"/>
      <c r="AH10" s="376"/>
      <c r="AI10" s="340"/>
      <c r="AJ10" s="351"/>
      <c r="AK10" s="337"/>
      <c r="AL10" s="337"/>
    </row>
    <row r="11" spans="2:54" s="24" customFormat="1" ht="20.25" customHeight="1" x14ac:dyDescent="0.2">
      <c r="B11" s="332"/>
      <c r="C11" s="335"/>
      <c r="D11" s="386"/>
      <c r="E11" s="373"/>
      <c r="F11" s="374"/>
      <c r="G11" s="374"/>
      <c r="H11" s="374"/>
      <c r="I11" s="374"/>
      <c r="J11" s="374"/>
      <c r="K11" s="374"/>
      <c r="L11" s="374"/>
      <c r="M11" s="374"/>
      <c r="N11" s="375"/>
      <c r="O11" s="383"/>
      <c r="P11" s="348"/>
      <c r="Q11" s="361"/>
      <c r="R11" s="362"/>
      <c r="S11" s="362"/>
      <c r="T11" s="362"/>
      <c r="U11" s="362"/>
      <c r="V11" s="362"/>
      <c r="W11" s="362"/>
      <c r="X11" s="362"/>
      <c r="Y11" s="362"/>
      <c r="Z11" s="362"/>
      <c r="AA11" s="362"/>
      <c r="AB11" s="362"/>
      <c r="AC11" s="362"/>
      <c r="AD11" s="362"/>
      <c r="AE11" s="362"/>
      <c r="AF11" s="363"/>
      <c r="AG11" s="343"/>
      <c r="AH11" s="376"/>
      <c r="AI11" s="341"/>
      <c r="AJ11" s="351"/>
      <c r="AK11" s="338"/>
      <c r="AL11" s="338"/>
    </row>
    <row r="12" spans="2:54" s="24" customFormat="1" ht="129.75" customHeight="1" x14ac:dyDescent="0.2">
      <c r="B12" s="150"/>
      <c r="C12" s="69"/>
      <c r="D12" s="70"/>
      <c r="E12" s="74" t="s">
        <v>213</v>
      </c>
      <c r="F12" s="74" t="s">
        <v>237</v>
      </c>
      <c r="G12" s="74" t="s">
        <v>262</v>
      </c>
      <c r="H12" s="74" t="s">
        <v>263</v>
      </c>
      <c r="I12" s="74" t="s">
        <v>283</v>
      </c>
      <c r="J12" s="295" t="s">
        <v>376</v>
      </c>
      <c r="K12" s="296" t="s">
        <v>238</v>
      </c>
      <c r="L12" s="122" t="s">
        <v>255</v>
      </c>
      <c r="M12" s="74" t="s">
        <v>239</v>
      </c>
      <c r="N12" s="270" t="s">
        <v>355</v>
      </c>
      <c r="O12" s="267" t="s">
        <v>356</v>
      </c>
      <c r="P12" s="349"/>
      <c r="Q12" s="76" t="s">
        <v>214</v>
      </c>
      <c r="R12" s="278" t="s">
        <v>402</v>
      </c>
      <c r="S12" s="79" t="s">
        <v>196</v>
      </c>
      <c r="T12" s="76" t="s">
        <v>215</v>
      </c>
      <c r="U12" s="76" t="s">
        <v>256</v>
      </c>
      <c r="V12" s="76" t="s">
        <v>216</v>
      </c>
      <c r="W12" s="76" t="s">
        <v>410</v>
      </c>
      <c r="X12" s="76" t="s">
        <v>217</v>
      </c>
      <c r="Y12" s="80" t="s">
        <v>218</v>
      </c>
      <c r="Z12" s="76" t="s">
        <v>264</v>
      </c>
      <c r="AA12" s="266" t="s">
        <v>361</v>
      </c>
      <c r="AB12" s="76" t="s">
        <v>349</v>
      </c>
      <c r="AC12" s="81" t="s">
        <v>219</v>
      </c>
      <c r="AD12" s="80" t="s">
        <v>220</v>
      </c>
      <c r="AE12" s="152" t="s">
        <v>285</v>
      </c>
      <c r="AF12" s="152" t="s">
        <v>285</v>
      </c>
      <c r="AG12" s="344"/>
      <c r="AH12" s="377"/>
      <c r="AI12" s="258"/>
      <c r="AJ12" s="352"/>
      <c r="AK12" s="260"/>
      <c r="AL12" s="257"/>
    </row>
    <row r="13" spans="2:54" s="24" customFormat="1" ht="25.5" customHeight="1" x14ac:dyDescent="0.2">
      <c r="B13" s="150"/>
      <c r="C13" s="69"/>
      <c r="D13" s="70">
        <v>41040200</v>
      </c>
      <c r="E13" s="74">
        <v>41053900</v>
      </c>
      <c r="F13" s="74">
        <v>41053900</v>
      </c>
      <c r="G13" s="74">
        <v>41053900</v>
      </c>
      <c r="H13" s="74">
        <v>41053900</v>
      </c>
      <c r="I13" s="74">
        <v>41053900</v>
      </c>
      <c r="J13" s="74">
        <v>41054300</v>
      </c>
      <c r="K13" s="74">
        <v>41051000</v>
      </c>
      <c r="L13" s="74">
        <v>41051100</v>
      </c>
      <c r="M13" s="74">
        <v>41051200</v>
      </c>
      <c r="N13" s="74">
        <v>41051400</v>
      </c>
      <c r="O13" s="269">
        <v>41053600</v>
      </c>
      <c r="P13" s="71"/>
      <c r="Q13" s="76" t="s">
        <v>223</v>
      </c>
      <c r="R13" s="79" t="s">
        <v>223</v>
      </c>
      <c r="S13" s="79" t="s">
        <v>223</v>
      </c>
      <c r="T13" s="76" t="s">
        <v>223</v>
      </c>
      <c r="U13" s="76" t="s">
        <v>223</v>
      </c>
      <c r="V13" s="76" t="s">
        <v>223</v>
      </c>
      <c r="W13" s="76" t="s">
        <v>223</v>
      </c>
      <c r="X13" s="76" t="s">
        <v>223</v>
      </c>
      <c r="Y13" s="76" t="s">
        <v>224</v>
      </c>
      <c r="Z13" s="76" t="s">
        <v>224</v>
      </c>
      <c r="AA13" s="266" t="s">
        <v>223</v>
      </c>
      <c r="AB13" s="76" t="s">
        <v>223</v>
      </c>
      <c r="AC13" s="76" t="s">
        <v>223</v>
      </c>
      <c r="AD13" s="76" t="s">
        <v>223</v>
      </c>
      <c r="AE13" s="153" t="s">
        <v>224</v>
      </c>
      <c r="AF13" s="153" t="s">
        <v>224</v>
      </c>
      <c r="AG13" s="80" t="s">
        <v>241</v>
      </c>
      <c r="AH13" s="80" t="s">
        <v>374</v>
      </c>
      <c r="AI13" s="65"/>
      <c r="AJ13" s="65"/>
      <c r="AK13" s="260"/>
      <c r="AL13" s="257"/>
    </row>
    <row r="14" spans="2:54" ht="36" customHeight="1" x14ac:dyDescent="0.2">
      <c r="B14" s="151">
        <v>25100000000</v>
      </c>
      <c r="C14" s="67" t="s">
        <v>225</v>
      </c>
      <c r="D14" s="73">
        <v>5520000</v>
      </c>
      <c r="E14" s="23"/>
      <c r="F14" s="23"/>
      <c r="G14" s="23"/>
      <c r="H14" s="23"/>
      <c r="I14" s="108">
        <v>138000</v>
      </c>
      <c r="J14" s="108">
        <v>1877923</v>
      </c>
      <c r="K14" s="108">
        <v>743000</v>
      </c>
      <c r="L14" s="108">
        <v>1776350</v>
      </c>
      <c r="M14" s="108">
        <v>557667</v>
      </c>
      <c r="N14" s="108">
        <v>566479</v>
      </c>
      <c r="O14" s="268">
        <v>4259000</v>
      </c>
      <c r="P14" s="77">
        <f>SUM(D14:O14)</f>
        <v>15438419</v>
      </c>
      <c r="Q14" s="73">
        <v>688000</v>
      </c>
      <c r="R14" s="73"/>
      <c r="S14" s="73"/>
      <c r="T14" s="73">
        <v>572010</v>
      </c>
      <c r="U14" s="73"/>
      <c r="V14" s="73"/>
      <c r="W14" s="73"/>
      <c r="X14" s="23"/>
      <c r="Y14" s="23"/>
      <c r="Z14" s="23"/>
      <c r="AA14" s="23"/>
      <c r="AB14" s="23"/>
      <c r="AC14" s="23"/>
      <c r="AD14" s="23"/>
      <c r="AE14" s="108">
        <v>1644025</v>
      </c>
      <c r="AF14" s="155">
        <v>1087</v>
      </c>
      <c r="AG14" s="23"/>
      <c r="AH14" s="23"/>
      <c r="AI14" s="23"/>
      <c r="AJ14" s="23">
        <f>SUM(Q14:AI14)</f>
        <v>2905122</v>
      </c>
      <c r="AK14" s="257"/>
      <c r="AL14" s="23"/>
    </row>
    <row r="15" spans="2:54" s="12" customFormat="1" ht="31.5" customHeight="1" x14ac:dyDescent="0.2">
      <c r="B15" s="22">
        <v>25314200000</v>
      </c>
      <c r="C15" s="68" t="s">
        <v>211</v>
      </c>
      <c r="D15" s="21"/>
      <c r="E15" s="21"/>
      <c r="F15" s="21"/>
      <c r="G15" s="72">
        <v>44578</v>
      </c>
      <c r="H15" s="72">
        <v>13745</v>
      </c>
      <c r="I15" s="72"/>
      <c r="J15" s="72"/>
      <c r="K15" s="21"/>
      <c r="L15" s="21"/>
      <c r="M15" s="21"/>
      <c r="N15" s="21"/>
      <c r="O15" s="21"/>
      <c r="P15" s="77">
        <f>SUM(D15:O15)</f>
        <v>58323</v>
      </c>
      <c r="Q15" s="78"/>
      <c r="R15" s="72">
        <v>20000</v>
      </c>
      <c r="S15" s="72">
        <v>50000</v>
      </c>
      <c r="T15" s="72">
        <v>85190</v>
      </c>
      <c r="U15" s="72">
        <v>82899</v>
      </c>
      <c r="V15" s="72">
        <v>160000</v>
      </c>
      <c r="W15" s="72">
        <v>450000</v>
      </c>
      <c r="X15" s="72">
        <v>30000</v>
      </c>
      <c r="Y15" s="72">
        <v>600000</v>
      </c>
      <c r="Z15" s="72">
        <v>120000</v>
      </c>
      <c r="AA15" s="72">
        <v>170000</v>
      </c>
      <c r="AB15" s="72">
        <v>70000</v>
      </c>
      <c r="AC15" s="72">
        <v>210000</v>
      </c>
      <c r="AD15" s="72">
        <v>276000</v>
      </c>
      <c r="AE15" s="72"/>
      <c r="AF15" s="154"/>
      <c r="AG15" s="72">
        <v>13524300</v>
      </c>
      <c r="AH15" s="72">
        <v>190000</v>
      </c>
      <c r="AI15" s="23"/>
      <c r="AJ15" s="23">
        <f>SUM(Q15:AI15)</f>
        <v>16038389</v>
      </c>
      <c r="AK15" s="20"/>
      <c r="AL15" s="6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</row>
    <row r="16" spans="2:54" s="12" customFormat="1" ht="28.5" customHeight="1" x14ac:dyDescent="0.2">
      <c r="B16" s="22">
        <v>25516000000</v>
      </c>
      <c r="C16" s="68" t="s">
        <v>212</v>
      </c>
      <c r="D16" s="21"/>
      <c r="E16" s="72">
        <v>62000</v>
      </c>
      <c r="F16" s="72"/>
      <c r="G16" s="72"/>
      <c r="H16" s="72"/>
      <c r="I16" s="72"/>
      <c r="J16" s="72"/>
      <c r="K16" s="21"/>
      <c r="L16" s="21"/>
      <c r="M16" s="21"/>
      <c r="N16" s="21"/>
      <c r="O16" s="21"/>
      <c r="P16" s="77">
        <f>SUM(D16:O16)</f>
        <v>62000</v>
      </c>
      <c r="Q16" s="78"/>
      <c r="R16" s="78"/>
      <c r="S16" s="78"/>
      <c r="T16" s="78"/>
      <c r="U16" s="78"/>
      <c r="V16" s="78"/>
      <c r="W16" s="78"/>
      <c r="X16" s="21"/>
      <c r="Y16" s="21"/>
      <c r="Z16" s="21"/>
      <c r="AA16" s="21"/>
      <c r="AB16" s="21"/>
      <c r="AC16" s="21"/>
      <c r="AD16" s="21"/>
      <c r="AE16" s="21"/>
      <c r="AF16" s="154"/>
      <c r="AG16" s="21"/>
      <c r="AH16" s="21"/>
      <c r="AI16" s="23"/>
      <c r="AJ16" s="23">
        <f>SUM(Q16:AI16)</f>
        <v>0</v>
      </c>
      <c r="AK16" s="20"/>
      <c r="AL16" s="6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</row>
    <row r="17" spans="2:54" s="12" customFormat="1" ht="26.25" customHeight="1" x14ac:dyDescent="0.2">
      <c r="B17" s="22">
        <v>25518000000</v>
      </c>
      <c r="C17" s="68" t="s">
        <v>236</v>
      </c>
      <c r="D17" s="21"/>
      <c r="E17" s="21"/>
      <c r="F17" s="72">
        <v>50028</v>
      </c>
      <c r="G17" s="72"/>
      <c r="H17" s="72"/>
      <c r="I17" s="72"/>
      <c r="J17" s="72"/>
      <c r="K17" s="21"/>
      <c r="L17" s="21"/>
      <c r="M17" s="21"/>
      <c r="N17" s="21"/>
      <c r="O17" s="21"/>
      <c r="P17" s="77">
        <f>SUM(D17:O17)</f>
        <v>50028</v>
      </c>
      <c r="Q17" s="78"/>
      <c r="R17" s="78" t="s">
        <v>403</v>
      </c>
      <c r="S17" s="78"/>
      <c r="T17" s="78"/>
      <c r="U17" s="78"/>
      <c r="V17" s="78"/>
      <c r="W17" s="78"/>
      <c r="X17" s="21"/>
      <c r="Y17" s="21"/>
      <c r="Z17" s="21"/>
      <c r="AA17" s="21"/>
      <c r="AB17" s="21"/>
      <c r="AC17" s="21"/>
      <c r="AD17" s="21"/>
      <c r="AE17" s="21"/>
      <c r="AF17" s="154"/>
      <c r="AG17" s="21"/>
      <c r="AH17" s="21"/>
      <c r="AI17" s="21"/>
      <c r="AJ17" s="23">
        <f>SUM(Q17:AI17)</f>
        <v>0</v>
      </c>
      <c r="AK17" s="20"/>
      <c r="AL17" s="6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</row>
    <row r="18" spans="2:54" s="12" customFormat="1" ht="31.5" customHeight="1" x14ac:dyDescent="0.2">
      <c r="B18" s="66"/>
      <c r="C18" s="64"/>
      <c r="D18" s="75">
        <f>SUM(D14:D17)</f>
        <v>5520000</v>
      </c>
      <c r="E18" s="75">
        <f t="shared" ref="E18:N18" si="0">SUM(E14:E17)</f>
        <v>62000</v>
      </c>
      <c r="F18" s="75">
        <f t="shared" si="0"/>
        <v>50028</v>
      </c>
      <c r="G18" s="75">
        <f t="shared" si="0"/>
        <v>44578</v>
      </c>
      <c r="H18" s="75">
        <f t="shared" si="0"/>
        <v>13745</v>
      </c>
      <c r="I18" s="75">
        <f t="shared" si="0"/>
        <v>138000</v>
      </c>
      <c r="J18" s="75">
        <f t="shared" si="0"/>
        <v>1877923</v>
      </c>
      <c r="K18" s="75">
        <f t="shared" si="0"/>
        <v>743000</v>
      </c>
      <c r="L18" s="75">
        <f t="shared" si="0"/>
        <v>1776350</v>
      </c>
      <c r="M18" s="75">
        <f t="shared" si="0"/>
        <v>557667</v>
      </c>
      <c r="N18" s="75">
        <f t="shared" si="0"/>
        <v>566479</v>
      </c>
      <c r="O18" s="75">
        <f>SUM(O14:O17)</f>
        <v>4259000</v>
      </c>
      <c r="P18" s="75">
        <f t="shared" ref="P18" si="1">SUM(P14:P17)</f>
        <v>15608770</v>
      </c>
      <c r="Q18" s="75">
        <f>SUM(Q14:Q17)</f>
        <v>688000</v>
      </c>
      <c r="R18" s="75">
        <f>SUM(R14:R17)</f>
        <v>20000</v>
      </c>
      <c r="S18" s="75">
        <f t="shared" ref="S18:AH18" si="2">SUM(S14:S17)</f>
        <v>50000</v>
      </c>
      <c r="T18" s="75">
        <f t="shared" si="2"/>
        <v>657200</v>
      </c>
      <c r="U18" s="75">
        <f t="shared" si="2"/>
        <v>82899</v>
      </c>
      <c r="V18" s="75">
        <f t="shared" si="2"/>
        <v>160000</v>
      </c>
      <c r="W18" s="75">
        <f t="shared" si="2"/>
        <v>450000</v>
      </c>
      <c r="X18" s="75">
        <f t="shared" si="2"/>
        <v>30000</v>
      </c>
      <c r="Y18" s="75">
        <f t="shared" si="2"/>
        <v>600000</v>
      </c>
      <c r="Z18" s="75">
        <f t="shared" si="2"/>
        <v>120000</v>
      </c>
      <c r="AA18" s="75">
        <f t="shared" si="2"/>
        <v>170000</v>
      </c>
      <c r="AB18" s="75">
        <f t="shared" si="2"/>
        <v>70000</v>
      </c>
      <c r="AC18" s="75">
        <f t="shared" si="2"/>
        <v>210000</v>
      </c>
      <c r="AD18" s="75">
        <f>SUM(AD14:AD17)</f>
        <v>276000</v>
      </c>
      <c r="AE18" s="75">
        <f t="shared" ref="AE18:AF18" si="3">SUM(AE14:AE17)</f>
        <v>1644025</v>
      </c>
      <c r="AF18" s="75">
        <f t="shared" si="3"/>
        <v>1087</v>
      </c>
      <c r="AG18" s="75">
        <f t="shared" si="2"/>
        <v>13524300</v>
      </c>
      <c r="AH18" s="75">
        <f t="shared" si="2"/>
        <v>190000</v>
      </c>
      <c r="AI18" s="75">
        <f>SUM(AI14:AI17)</f>
        <v>0</v>
      </c>
      <c r="AJ18" s="23">
        <f>SUM(Q18:AI18)</f>
        <v>18943511</v>
      </c>
      <c r="AK18" s="63"/>
      <c r="AL18" s="6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</row>
    <row r="19" spans="2:54" s="12" customFormat="1" ht="11.25" customHeight="1" x14ac:dyDescent="0.2">
      <c r="B19" s="19"/>
      <c r="C19" s="18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4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</row>
    <row r="20" spans="2:54" s="12" customFormat="1" ht="35.25" customHeight="1" x14ac:dyDescent="0.2">
      <c r="B20" s="19"/>
      <c r="C20" s="378"/>
      <c r="D20" s="379"/>
      <c r="E20" s="379"/>
      <c r="F20" s="379"/>
      <c r="G20" s="379"/>
      <c r="H20" s="379"/>
      <c r="I20" s="379"/>
      <c r="J20" s="379"/>
      <c r="K20" s="379"/>
      <c r="L20" s="146"/>
      <c r="M20" s="15"/>
      <c r="N20" s="15"/>
      <c r="O20" s="15"/>
      <c r="P20" s="15"/>
      <c r="Q20" s="378" t="s">
        <v>9</v>
      </c>
      <c r="R20" s="379"/>
      <c r="S20" s="379"/>
      <c r="T20" s="379"/>
      <c r="U20" s="379"/>
      <c r="V20" s="379"/>
      <c r="W20" s="379"/>
      <c r="X20" s="379"/>
      <c r="Y20" s="379"/>
      <c r="Z20" s="146" t="s">
        <v>400</v>
      </c>
      <c r="AA20" s="17"/>
      <c r="AB20" s="17"/>
      <c r="AC20" s="17"/>
      <c r="AD20" s="17"/>
      <c r="AE20" s="17"/>
      <c r="AF20" s="17"/>
      <c r="AG20" s="17"/>
      <c r="AH20" s="17"/>
      <c r="AI20" s="16"/>
      <c r="AJ20" s="15"/>
      <c r="AK20" s="15"/>
      <c r="AL20" s="14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</row>
    <row r="21" spans="2:54" x14ac:dyDescent="0.2">
      <c r="B21" s="2"/>
      <c r="D21" s="4"/>
      <c r="E21" s="4"/>
      <c r="F21" s="4"/>
      <c r="G21" s="4"/>
      <c r="H21" s="4"/>
      <c r="I21" s="4"/>
      <c r="J21" s="4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</row>
    <row r="22" spans="2:54" s="7" customFormat="1" ht="64.5" customHeight="1" x14ac:dyDescent="0.3">
      <c r="B22" s="11"/>
      <c r="D22" s="327"/>
      <c r="E22" s="327"/>
      <c r="F22" s="327"/>
      <c r="G22" s="327"/>
      <c r="H22" s="327"/>
      <c r="I22" s="327"/>
      <c r="J22" s="327"/>
      <c r="K22" s="327"/>
      <c r="L22" s="327"/>
      <c r="M22" s="327"/>
      <c r="N22" s="327"/>
      <c r="O22" s="327"/>
      <c r="P22" s="327"/>
      <c r="Q22" s="327"/>
      <c r="R22" s="327"/>
      <c r="S22" s="327"/>
      <c r="T22" s="327"/>
      <c r="U22" s="327"/>
      <c r="V22" s="327"/>
      <c r="W22" s="327"/>
      <c r="X22" s="327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9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</row>
    <row r="23" spans="2:54" x14ac:dyDescent="0.2">
      <c r="B23" s="2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</row>
    <row r="24" spans="2:54" x14ac:dyDescent="0.2">
      <c r="B24" s="2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</row>
    <row r="25" spans="2:54" x14ac:dyDescent="0.2">
      <c r="B25" s="2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</row>
    <row r="26" spans="2:54" ht="15.75" x14ac:dyDescent="0.25">
      <c r="B26" s="2"/>
      <c r="C26" s="5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</row>
    <row r="27" spans="2:54" x14ac:dyDescent="0.2">
      <c r="B27" s="2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</row>
    <row r="28" spans="2:54" x14ac:dyDescent="0.2">
      <c r="B28" s="2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</row>
    <row r="29" spans="2:54" x14ac:dyDescent="0.2">
      <c r="B29" s="2"/>
      <c r="D29" s="4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</row>
    <row r="30" spans="2:54" x14ac:dyDescent="0.2">
      <c r="B30" s="2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</row>
    <row r="31" spans="2:54" x14ac:dyDescent="0.2">
      <c r="B31" s="2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</row>
    <row r="32" spans="2:54" x14ac:dyDescent="0.2">
      <c r="B32" s="2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</row>
    <row r="33" spans="2:53" x14ac:dyDescent="0.2">
      <c r="B33" s="2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</row>
    <row r="34" spans="2:53" x14ac:dyDescent="0.2">
      <c r="B34" s="2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</row>
    <row r="35" spans="2:53" x14ac:dyDescent="0.2">
      <c r="B35" s="2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</row>
    <row r="36" spans="2:53" x14ac:dyDescent="0.2">
      <c r="B36" s="2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</row>
    <row r="37" spans="2:53" x14ac:dyDescent="0.2">
      <c r="B37" s="2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</row>
    <row r="38" spans="2:53" x14ac:dyDescent="0.2">
      <c r="B38" s="2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</row>
    <row r="39" spans="2:53" x14ac:dyDescent="0.2">
      <c r="B39" s="2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</row>
    <row r="40" spans="2:53" x14ac:dyDescent="0.2">
      <c r="B40" s="2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</row>
    <row r="41" spans="2:53" x14ac:dyDescent="0.2">
      <c r="B41" s="2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</row>
    <row r="42" spans="2:53" x14ac:dyDescent="0.2">
      <c r="B42" s="2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</row>
    <row r="43" spans="2:53" x14ac:dyDescent="0.2">
      <c r="B43" s="2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</row>
    <row r="44" spans="2:53" x14ac:dyDescent="0.2">
      <c r="B44" s="2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</row>
    <row r="45" spans="2:53" x14ac:dyDescent="0.2">
      <c r="B45" s="2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</row>
    <row r="46" spans="2:53" x14ac:dyDescent="0.2">
      <c r="B46" s="2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</row>
    <row r="47" spans="2:53" x14ac:dyDescent="0.2">
      <c r="B47" s="2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</row>
    <row r="48" spans="2:53" x14ac:dyDescent="0.2">
      <c r="B48" s="2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</row>
    <row r="49" spans="2:53" x14ac:dyDescent="0.2">
      <c r="B49" s="2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</row>
    <row r="50" spans="2:53" x14ac:dyDescent="0.2">
      <c r="B50" s="2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</row>
    <row r="51" spans="2:53" x14ac:dyDescent="0.2">
      <c r="B51" s="2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</row>
    <row r="52" spans="2:53" x14ac:dyDescent="0.2">
      <c r="B52" s="2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</row>
    <row r="53" spans="2:53" x14ac:dyDescent="0.2">
      <c r="B53" s="2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</row>
    <row r="54" spans="2:53" x14ac:dyDescent="0.2">
      <c r="B54" s="2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</row>
    <row r="55" spans="2:53" x14ac:dyDescent="0.2">
      <c r="B55" s="2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</row>
    <row r="56" spans="2:53" x14ac:dyDescent="0.2">
      <c r="B56" s="2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</row>
    <row r="57" spans="2:53" x14ac:dyDescent="0.2">
      <c r="B57" s="2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</row>
    <row r="58" spans="2:53" x14ac:dyDescent="0.2">
      <c r="B58" s="2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</row>
    <row r="59" spans="2:53" x14ac:dyDescent="0.2">
      <c r="B59" s="2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</row>
    <row r="60" spans="2:53" x14ac:dyDescent="0.2">
      <c r="B60" s="2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</row>
    <row r="61" spans="2:53" x14ac:dyDescent="0.2">
      <c r="B61" s="2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</row>
    <row r="62" spans="2:53" x14ac:dyDescent="0.2">
      <c r="B62" s="2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</row>
    <row r="63" spans="2:53" x14ac:dyDescent="0.2">
      <c r="B63" s="2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</row>
    <row r="64" spans="2:53" x14ac:dyDescent="0.2">
      <c r="B64" s="2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</row>
    <row r="65" spans="2:53" x14ac:dyDescent="0.2">
      <c r="B65" s="2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</row>
    <row r="66" spans="2:53" x14ac:dyDescent="0.2">
      <c r="B66" s="2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</row>
    <row r="67" spans="2:53" x14ac:dyDescent="0.2">
      <c r="B67" s="2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</row>
    <row r="68" spans="2:53" x14ac:dyDescent="0.2">
      <c r="B68" s="2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</row>
    <row r="69" spans="2:53" x14ac:dyDescent="0.2">
      <c r="B69" s="2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</row>
    <row r="70" spans="2:53" x14ac:dyDescent="0.2">
      <c r="B70" s="2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</row>
    <row r="71" spans="2:53" x14ac:dyDescent="0.2">
      <c r="B71" s="2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</row>
    <row r="72" spans="2:53" x14ac:dyDescent="0.2">
      <c r="B72" s="2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</row>
    <row r="73" spans="2:53" x14ac:dyDescent="0.2">
      <c r="B73" s="2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</row>
    <row r="74" spans="2:53" x14ac:dyDescent="0.2">
      <c r="B74" s="2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</row>
    <row r="75" spans="2:53" x14ac:dyDescent="0.2">
      <c r="B75" s="2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</row>
    <row r="76" spans="2:53" x14ac:dyDescent="0.2">
      <c r="B76" s="2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</row>
    <row r="77" spans="2:53" x14ac:dyDescent="0.2">
      <c r="B77" s="2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</row>
    <row r="78" spans="2:53" x14ac:dyDescent="0.2">
      <c r="B78" s="2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</row>
    <row r="79" spans="2:53" x14ac:dyDescent="0.2">
      <c r="B79" s="2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</row>
    <row r="80" spans="2:53" x14ac:dyDescent="0.2">
      <c r="B80" s="2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</row>
    <row r="81" spans="2:53" x14ac:dyDescent="0.2">
      <c r="B81" s="2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</row>
    <row r="82" spans="2:53" x14ac:dyDescent="0.2">
      <c r="B82" s="2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</row>
    <row r="83" spans="2:53" x14ac:dyDescent="0.2">
      <c r="B83" s="2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</row>
    <row r="84" spans="2:53" x14ac:dyDescent="0.2">
      <c r="B84" s="2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</row>
    <row r="85" spans="2:53" x14ac:dyDescent="0.2">
      <c r="B85" s="2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</row>
    <row r="86" spans="2:53" x14ac:dyDescent="0.2">
      <c r="B86" s="2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</row>
    <row r="87" spans="2:53" x14ac:dyDescent="0.2">
      <c r="B87" s="2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</row>
    <row r="88" spans="2:53" x14ac:dyDescent="0.2">
      <c r="B88" s="2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</row>
    <row r="89" spans="2:53" x14ac:dyDescent="0.2">
      <c r="B89" s="2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</row>
    <row r="90" spans="2:53" x14ac:dyDescent="0.2">
      <c r="B90" s="2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</row>
    <row r="91" spans="2:53" x14ac:dyDescent="0.2">
      <c r="B91" s="2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</row>
    <row r="92" spans="2:53" x14ac:dyDescent="0.2">
      <c r="B92" s="2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</row>
    <row r="93" spans="2:53" x14ac:dyDescent="0.2">
      <c r="B93" s="2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</row>
    <row r="94" spans="2:53" x14ac:dyDescent="0.2">
      <c r="B94" s="2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</row>
    <row r="95" spans="2:53" x14ac:dyDescent="0.2">
      <c r="B95" s="2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</row>
    <row r="96" spans="2:53" x14ac:dyDescent="0.2">
      <c r="B96" s="2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</row>
    <row r="97" spans="2:53" x14ac:dyDescent="0.2">
      <c r="B97" s="2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</row>
    <row r="98" spans="2:53" x14ac:dyDescent="0.2">
      <c r="B98" s="2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</row>
    <row r="99" spans="2:53" x14ac:dyDescent="0.2">
      <c r="B99" s="2"/>
    </row>
    <row r="100" spans="2:53" x14ac:dyDescent="0.2">
      <c r="B100" s="2"/>
    </row>
    <row r="101" spans="2:53" x14ac:dyDescent="0.2">
      <c r="B101" s="2"/>
    </row>
    <row r="102" spans="2:53" x14ac:dyDescent="0.2">
      <c r="B102" s="2"/>
    </row>
    <row r="103" spans="2:53" x14ac:dyDescent="0.2">
      <c r="B103" s="2"/>
    </row>
    <row r="104" spans="2:53" x14ac:dyDescent="0.2">
      <c r="B104" s="2"/>
    </row>
    <row r="105" spans="2:53" x14ac:dyDescent="0.2">
      <c r="B105" s="2"/>
    </row>
    <row r="106" spans="2:53" x14ac:dyDescent="0.2">
      <c r="B106" s="2"/>
    </row>
    <row r="107" spans="2:53" x14ac:dyDescent="0.2">
      <c r="B107" s="2"/>
    </row>
    <row r="108" spans="2:53" x14ac:dyDescent="0.2">
      <c r="B108" s="2"/>
    </row>
    <row r="109" spans="2:53" x14ac:dyDescent="0.2">
      <c r="B109" s="2"/>
    </row>
    <row r="110" spans="2:53" x14ac:dyDescent="0.2">
      <c r="B110" s="2"/>
    </row>
    <row r="111" spans="2:53" x14ac:dyDescent="0.2">
      <c r="B111" s="2"/>
    </row>
    <row r="112" spans="2:53" x14ac:dyDescent="0.2">
      <c r="B112" s="2"/>
    </row>
    <row r="113" spans="2:2" x14ac:dyDescent="0.2">
      <c r="B113" s="2"/>
    </row>
    <row r="114" spans="2:2" x14ac:dyDescent="0.2">
      <c r="B114" s="2"/>
    </row>
    <row r="115" spans="2:2" x14ac:dyDescent="0.2">
      <c r="B115" s="2"/>
    </row>
    <row r="116" spans="2:2" x14ac:dyDescent="0.2">
      <c r="B116" s="2"/>
    </row>
    <row r="117" spans="2:2" x14ac:dyDescent="0.2">
      <c r="B117" s="2"/>
    </row>
    <row r="118" spans="2:2" x14ac:dyDescent="0.2">
      <c r="B118" s="2"/>
    </row>
    <row r="119" spans="2:2" x14ac:dyDescent="0.2">
      <c r="B119" s="2"/>
    </row>
    <row r="120" spans="2:2" x14ac:dyDescent="0.2">
      <c r="B120" s="2"/>
    </row>
    <row r="121" spans="2:2" x14ac:dyDescent="0.2">
      <c r="B121" s="2"/>
    </row>
    <row r="122" spans="2:2" x14ac:dyDescent="0.2">
      <c r="B122" s="2"/>
    </row>
    <row r="123" spans="2:2" x14ac:dyDescent="0.2">
      <c r="B123" s="2"/>
    </row>
    <row r="124" spans="2:2" x14ac:dyDescent="0.2">
      <c r="B124" s="2"/>
    </row>
    <row r="125" spans="2:2" x14ac:dyDescent="0.2">
      <c r="B125" s="2"/>
    </row>
    <row r="126" spans="2:2" x14ac:dyDescent="0.2">
      <c r="B126" s="2"/>
    </row>
    <row r="127" spans="2:2" x14ac:dyDescent="0.2">
      <c r="B127" s="2"/>
    </row>
    <row r="128" spans="2:2" x14ac:dyDescent="0.2">
      <c r="B128" s="2"/>
    </row>
    <row r="129" spans="2:2" x14ac:dyDescent="0.2">
      <c r="B129" s="2"/>
    </row>
    <row r="130" spans="2:2" x14ac:dyDescent="0.2">
      <c r="B130" s="2"/>
    </row>
    <row r="131" spans="2:2" x14ac:dyDescent="0.2">
      <c r="B131" s="2"/>
    </row>
    <row r="132" spans="2:2" x14ac:dyDescent="0.2">
      <c r="B132" s="2"/>
    </row>
    <row r="133" spans="2:2" x14ac:dyDescent="0.2">
      <c r="B133" s="2"/>
    </row>
    <row r="134" spans="2:2" x14ac:dyDescent="0.2">
      <c r="B134" s="2"/>
    </row>
    <row r="135" spans="2:2" x14ac:dyDescent="0.2">
      <c r="B135" s="2"/>
    </row>
    <row r="136" spans="2:2" x14ac:dyDescent="0.2">
      <c r="B136" s="2"/>
    </row>
    <row r="137" spans="2:2" x14ac:dyDescent="0.2">
      <c r="B137" s="2"/>
    </row>
    <row r="138" spans="2:2" x14ac:dyDescent="0.2">
      <c r="B138" s="2"/>
    </row>
    <row r="139" spans="2:2" x14ac:dyDescent="0.2">
      <c r="B139" s="2"/>
    </row>
    <row r="140" spans="2:2" x14ac:dyDescent="0.2">
      <c r="B140" s="2"/>
    </row>
    <row r="141" spans="2:2" x14ac:dyDescent="0.2">
      <c r="B141" s="2"/>
    </row>
    <row r="142" spans="2:2" x14ac:dyDescent="0.2">
      <c r="B142" s="2"/>
    </row>
    <row r="143" spans="2:2" x14ac:dyDescent="0.2">
      <c r="B143" s="2"/>
    </row>
    <row r="144" spans="2:2" x14ac:dyDescent="0.2">
      <c r="B144" s="2"/>
    </row>
    <row r="145" spans="2:2" x14ac:dyDescent="0.2">
      <c r="B145" s="2"/>
    </row>
    <row r="146" spans="2:2" x14ac:dyDescent="0.2">
      <c r="B146" s="2"/>
    </row>
    <row r="147" spans="2:2" x14ac:dyDescent="0.2">
      <c r="B147" s="2"/>
    </row>
    <row r="148" spans="2:2" x14ac:dyDescent="0.2">
      <c r="B148" s="2"/>
    </row>
    <row r="149" spans="2:2" x14ac:dyDescent="0.2">
      <c r="B149" s="2"/>
    </row>
    <row r="150" spans="2:2" x14ac:dyDescent="0.2">
      <c r="B150" s="2"/>
    </row>
    <row r="151" spans="2:2" x14ac:dyDescent="0.2">
      <c r="B151" s="2"/>
    </row>
    <row r="152" spans="2:2" x14ac:dyDescent="0.2">
      <c r="B152" s="2"/>
    </row>
    <row r="153" spans="2:2" x14ac:dyDescent="0.2">
      <c r="B153" s="2"/>
    </row>
    <row r="154" spans="2:2" x14ac:dyDescent="0.2">
      <c r="B154" s="2"/>
    </row>
    <row r="155" spans="2:2" x14ac:dyDescent="0.2">
      <c r="B155" s="2"/>
    </row>
    <row r="156" spans="2:2" x14ac:dyDescent="0.2">
      <c r="B156" s="2"/>
    </row>
    <row r="157" spans="2:2" x14ac:dyDescent="0.2">
      <c r="B157" s="2"/>
    </row>
    <row r="158" spans="2:2" x14ac:dyDescent="0.2">
      <c r="B158" s="2"/>
    </row>
    <row r="159" spans="2:2" x14ac:dyDescent="0.2">
      <c r="B159" s="2"/>
    </row>
    <row r="160" spans="2:2" x14ac:dyDescent="0.2">
      <c r="B160" s="2"/>
    </row>
    <row r="161" spans="2:2" x14ac:dyDescent="0.2">
      <c r="B161" s="2"/>
    </row>
    <row r="162" spans="2:2" x14ac:dyDescent="0.2">
      <c r="B162" s="2"/>
    </row>
    <row r="163" spans="2:2" x14ac:dyDescent="0.2">
      <c r="B163" s="2"/>
    </row>
    <row r="164" spans="2:2" x14ac:dyDescent="0.2">
      <c r="B164" s="2"/>
    </row>
    <row r="165" spans="2:2" x14ac:dyDescent="0.2">
      <c r="B165" s="2"/>
    </row>
    <row r="166" spans="2:2" x14ac:dyDescent="0.2">
      <c r="B166" s="2"/>
    </row>
    <row r="167" spans="2:2" x14ac:dyDescent="0.2">
      <c r="B167" s="2"/>
    </row>
    <row r="168" spans="2:2" x14ac:dyDescent="0.2">
      <c r="B168" s="2"/>
    </row>
    <row r="169" spans="2:2" x14ac:dyDescent="0.2">
      <c r="B169" s="2"/>
    </row>
    <row r="170" spans="2:2" x14ac:dyDescent="0.2">
      <c r="B170" s="2"/>
    </row>
    <row r="171" spans="2:2" x14ac:dyDescent="0.2">
      <c r="B171" s="2"/>
    </row>
    <row r="172" spans="2:2" x14ac:dyDescent="0.2">
      <c r="B172" s="2"/>
    </row>
    <row r="173" spans="2:2" x14ac:dyDescent="0.2">
      <c r="B173" s="2"/>
    </row>
    <row r="174" spans="2:2" x14ac:dyDescent="0.2">
      <c r="B174" s="2"/>
    </row>
    <row r="175" spans="2:2" x14ac:dyDescent="0.2">
      <c r="B175" s="2"/>
    </row>
    <row r="176" spans="2:2" x14ac:dyDescent="0.2">
      <c r="B176" s="2"/>
    </row>
    <row r="177" spans="2:2" x14ac:dyDescent="0.2">
      <c r="B177" s="2"/>
    </row>
    <row r="178" spans="2:2" x14ac:dyDescent="0.2">
      <c r="B178" s="2"/>
    </row>
    <row r="179" spans="2:2" x14ac:dyDescent="0.2">
      <c r="B179" s="2"/>
    </row>
    <row r="180" spans="2:2" x14ac:dyDescent="0.2">
      <c r="B180" s="2"/>
    </row>
    <row r="181" spans="2:2" x14ac:dyDescent="0.2">
      <c r="B181" s="2"/>
    </row>
    <row r="182" spans="2:2" x14ac:dyDescent="0.2">
      <c r="B182" s="2"/>
    </row>
    <row r="183" spans="2:2" x14ac:dyDescent="0.2">
      <c r="B183" s="2"/>
    </row>
    <row r="184" spans="2:2" x14ac:dyDescent="0.2">
      <c r="B184" s="2"/>
    </row>
    <row r="185" spans="2:2" x14ac:dyDescent="0.2">
      <c r="B185" s="2"/>
    </row>
    <row r="186" spans="2:2" x14ac:dyDescent="0.2">
      <c r="B186" s="2"/>
    </row>
    <row r="187" spans="2:2" x14ac:dyDescent="0.2">
      <c r="B187" s="2"/>
    </row>
    <row r="188" spans="2:2" x14ac:dyDescent="0.2">
      <c r="B188" s="2"/>
    </row>
    <row r="189" spans="2:2" x14ac:dyDescent="0.2">
      <c r="B189" s="2"/>
    </row>
    <row r="190" spans="2:2" x14ac:dyDescent="0.2">
      <c r="B190" s="2"/>
    </row>
    <row r="191" spans="2:2" x14ac:dyDescent="0.2">
      <c r="B191" s="2"/>
    </row>
    <row r="192" spans="2:2" x14ac:dyDescent="0.2">
      <c r="B192" s="2"/>
    </row>
    <row r="193" spans="2:2" x14ac:dyDescent="0.2">
      <c r="B193" s="2"/>
    </row>
    <row r="194" spans="2:2" x14ac:dyDescent="0.2">
      <c r="B194" s="2"/>
    </row>
    <row r="195" spans="2:2" x14ac:dyDescent="0.2">
      <c r="B195" s="2"/>
    </row>
    <row r="196" spans="2:2" x14ac:dyDescent="0.2">
      <c r="B196" s="2"/>
    </row>
    <row r="197" spans="2:2" x14ac:dyDescent="0.2">
      <c r="B197" s="2"/>
    </row>
    <row r="198" spans="2:2" x14ac:dyDescent="0.2">
      <c r="B198" s="2"/>
    </row>
    <row r="199" spans="2:2" x14ac:dyDescent="0.2">
      <c r="B199" s="2"/>
    </row>
    <row r="200" spans="2:2" x14ac:dyDescent="0.2">
      <c r="B200" s="2"/>
    </row>
    <row r="201" spans="2:2" x14ac:dyDescent="0.2">
      <c r="B201" s="2"/>
    </row>
    <row r="202" spans="2:2" x14ac:dyDescent="0.2">
      <c r="B202" s="2"/>
    </row>
    <row r="203" spans="2:2" x14ac:dyDescent="0.2">
      <c r="B203" s="2"/>
    </row>
    <row r="204" spans="2:2" x14ac:dyDescent="0.2">
      <c r="B204" s="2"/>
    </row>
    <row r="205" spans="2:2" x14ac:dyDescent="0.2">
      <c r="B205" s="2"/>
    </row>
    <row r="206" spans="2:2" x14ac:dyDescent="0.2">
      <c r="B206" s="2"/>
    </row>
    <row r="207" spans="2:2" x14ac:dyDescent="0.2">
      <c r="B207" s="2"/>
    </row>
    <row r="208" spans="2:2" x14ac:dyDescent="0.2">
      <c r="B208" s="2"/>
    </row>
    <row r="209" spans="2:2" x14ac:dyDescent="0.2">
      <c r="B209" s="2"/>
    </row>
    <row r="210" spans="2:2" x14ac:dyDescent="0.2">
      <c r="B210" s="2"/>
    </row>
    <row r="211" spans="2:2" x14ac:dyDescent="0.2">
      <c r="B211" s="2"/>
    </row>
    <row r="212" spans="2:2" x14ac:dyDescent="0.2">
      <c r="B212" s="2"/>
    </row>
    <row r="213" spans="2:2" x14ac:dyDescent="0.2">
      <c r="B213" s="2"/>
    </row>
    <row r="214" spans="2:2" x14ac:dyDescent="0.2">
      <c r="B214" s="2"/>
    </row>
    <row r="215" spans="2:2" x14ac:dyDescent="0.2">
      <c r="B215" s="2"/>
    </row>
    <row r="216" spans="2:2" x14ac:dyDescent="0.2">
      <c r="B216" s="2"/>
    </row>
    <row r="217" spans="2:2" x14ac:dyDescent="0.2">
      <c r="B217" s="2"/>
    </row>
    <row r="218" spans="2:2" x14ac:dyDescent="0.2">
      <c r="B218" s="2"/>
    </row>
    <row r="219" spans="2:2" x14ac:dyDescent="0.2">
      <c r="B219" s="2"/>
    </row>
    <row r="220" spans="2:2" x14ac:dyDescent="0.2">
      <c r="B220" s="2"/>
    </row>
    <row r="221" spans="2:2" x14ac:dyDescent="0.2">
      <c r="B221" s="2"/>
    </row>
    <row r="222" spans="2:2" x14ac:dyDescent="0.2">
      <c r="B222" s="2"/>
    </row>
    <row r="223" spans="2:2" x14ac:dyDescent="0.2">
      <c r="B223" s="2"/>
    </row>
    <row r="224" spans="2:2" x14ac:dyDescent="0.2">
      <c r="B224" s="2"/>
    </row>
    <row r="225" spans="2:2" x14ac:dyDescent="0.2">
      <c r="B225" s="2"/>
    </row>
    <row r="226" spans="2:2" x14ac:dyDescent="0.2">
      <c r="B226" s="2"/>
    </row>
    <row r="227" spans="2:2" x14ac:dyDescent="0.2">
      <c r="B227" s="2"/>
    </row>
    <row r="228" spans="2:2" x14ac:dyDescent="0.2">
      <c r="B228" s="2"/>
    </row>
    <row r="229" spans="2:2" x14ac:dyDescent="0.2">
      <c r="B229" s="2"/>
    </row>
    <row r="230" spans="2:2" x14ac:dyDescent="0.2">
      <c r="B230" s="2"/>
    </row>
    <row r="231" spans="2:2" x14ac:dyDescent="0.2">
      <c r="B231" s="2"/>
    </row>
    <row r="232" spans="2:2" x14ac:dyDescent="0.2">
      <c r="B232" s="2"/>
    </row>
    <row r="233" spans="2:2" x14ac:dyDescent="0.2">
      <c r="B233" s="2"/>
    </row>
    <row r="234" spans="2:2" x14ac:dyDescent="0.2">
      <c r="B234" s="2"/>
    </row>
    <row r="235" spans="2:2" x14ac:dyDescent="0.2">
      <c r="B235" s="2"/>
    </row>
    <row r="236" spans="2:2" x14ac:dyDescent="0.2">
      <c r="B236" s="2"/>
    </row>
    <row r="237" spans="2:2" x14ac:dyDescent="0.2">
      <c r="B237" s="2"/>
    </row>
    <row r="238" spans="2:2" x14ac:dyDescent="0.2">
      <c r="B238" s="2"/>
    </row>
    <row r="239" spans="2:2" x14ac:dyDescent="0.2">
      <c r="B239" s="2"/>
    </row>
    <row r="240" spans="2:2" x14ac:dyDescent="0.2">
      <c r="B240" s="2"/>
    </row>
    <row r="241" spans="2:2" x14ac:dyDescent="0.2">
      <c r="B241" s="2"/>
    </row>
    <row r="242" spans="2:2" x14ac:dyDescent="0.2">
      <c r="B242" s="2"/>
    </row>
    <row r="243" spans="2:2" x14ac:dyDescent="0.2">
      <c r="B243" s="2"/>
    </row>
    <row r="244" spans="2:2" x14ac:dyDescent="0.2">
      <c r="B244" s="2"/>
    </row>
    <row r="245" spans="2:2" x14ac:dyDescent="0.2">
      <c r="B245" s="2"/>
    </row>
    <row r="246" spans="2:2" x14ac:dyDescent="0.2">
      <c r="B246" s="2"/>
    </row>
    <row r="247" spans="2:2" x14ac:dyDescent="0.2">
      <c r="B247" s="2"/>
    </row>
    <row r="248" spans="2:2" x14ac:dyDescent="0.2">
      <c r="B248" s="2"/>
    </row>
    <row r="249" spans="2:2" x14ac:dyDescent="0.2">
      <c r="B249" s="2"/>
    </row>
    <row r="250" spans="2:2" x14ac:dyDescent="0.2">
      <c r="B250" s="2"/>
    </row>
    <row r="251" spans="2:2" x14ac:dyDescent="0.2">
      <c r="B251" s="2"/>
    </row>
    <row r="252" spans="2:2" x14ac:dyDescent="0.2">
      <c r="B252" s="2"/>
    </row>
    <row r="253" spans="2:2" x14ac:dyDescent="0.2">
      <c r="B253" s="2"/>
    </row>
    <row r="254" spans="2:2" x14ac:dyDescent="0.2">
      <c r="B254" s="2"/>
    </row>
    <row r="255" spans="2:2" x14ac:dyDescent="0.2">
      <c r="B255" s="2"/>
    </row>
    <row r="256" spans="2:2" x14ac:dyDescent="0.2">
      <c r="B256" s="2"/>
    </row>
    <row r="257" spans="2:2" x14ac:dyDescent="0.2">
      <c r="B257" s="2"/>
    </row>
  </sheetData>
  <mergeCells count="24">
    <mergeCell ref="AF1:AL1"/>
    <mergeCell ref="C20:K20"/>
    <mergeCell ref="D6:P6"/>
    <mergeCell ref="O8:O11"/>
    <mergeCell ref="D7:D11"/>
    <mergeCell ref="E7:O7"/>
    <mergeCell ref="AK8:AK11"/>
    <mergeCell ref="M1:P1"/>
    <mergeCell ref="D22:X22"/>
    <mergeCell ref="C2:Q2"/>
    <mergeCell ref="B6:B11"/>
    <mergeCell ref="C6:C11"/>
    <mergeCell ref="AL6:AL11"/>
    <mergeCell ref="AI8:AI11"/>
    <mergeCell ref="AG8:AG12"/>
    <mergeCell ref="Q6:AI6"/>
    <mergeCell ref="P7:P12"/>
    <mergeCell ref="AJ7:AJ12"/>
    <mergeCell ref="B4:P4"/>
    <mergeCell ref="Q8:AF11"/>
    <mergeCell ref="Q7:AI7"/>
    <mergeCell ref="E8:N11"/>
    <mergeCell ref="AH8:AH12"/>
    <mergeCell ref="Q20:Y20"/>
  </mergeCells>
  <printOptions horizontalCentered="1"/>
  <pageMargins left="0.51181102362204722" right="0.19685039370078741" top="0.62992125984251968" bottom="0.19685039370078741" header="0.35433070866141736" footer="0.19685039370078741"/>
  <pageSetup paperSize="9" scale="73" orientation="landscape" verticalDpi="0" r:id="rId1"/>
  <colBreaks count="1" manualBreakCount="1">
    <brk id="1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8"/>
  <sheetViews>
    <sheetView zoomScale="75" zoomScaleNormal="75" zoomScaleSheetLayoutView="75" workbookViewId="0">
      <selection activeCell="G2" sqref="G2:I2"/>
    </sheetView>
  </sheetViews>
  <sheetFormatPr defaultColWidth="7.85546875" defaultRowHeight="12.75" x14ac:dyDescent="0.2"/>
  <cols>
    <col min="1" max="1" width="15.28515625" style="33" customWidth="1"/>
    <col min="2" max="2" width="14.85546875" style="33" customWidth="1"/>
    <col min="3" max="3" width="17.7109375" style="33" customWidth="1"/>
    <col min="4" max="4" width="59.7109375" style="282" customWidth="1"/>
    <col min="5" max="5" width="50.5703125" style="33" customWidth="1"/>
    <col min="6" max="6" width="16.5703125" style="33" customWidth="1"/>
    <col min="7" max="7" width="14.140625" style="33" customWidth="1"/>
    <col min="8" max="8" width="15.5703125" style="33" customWidth="1"/>
    <col min="9" max="9" width="18" style="33" customWidth="1"/>
    <col min="10" max="16384" width="7.85546875" style="32"/>
  </cols>
  <sheetData>
    <row r="1" spans="1:9" s="47" customFormat="1" ht="15.75" x14ac:dyDescent="0.25">
      <c r="A1" s="111"/>
      <c r="B1" s="62"/>
      <c r="C1" s="62"/>
      <c r="D1" s="279"/>
      <c r="E1" s="62"/>
      <c r="F1" s="62"/>
      <c r="G1" s="392" t="s">
        <v>240</v>
      </c>
      <c r="H1" s="393"/>
      <c r="I1" s="393"/>
    </row>
    <row r="2" spans="1:9" ht="70.5" customHeight="1" x14ac:dyDescent="0.2">
      <c r="D2" s="61"/>
      <c r="G2" s="390" t="s">
        <v>419</v>
      </c>
      <c r="H2" s="391"/>
      <c r="I2" s="391"/>
    </row>
    <row r="3" spans="1:9" ht="15.75" x14ac:dyDescent="0.2">
      <c r="C3" s="61"/>
      <c r="D3" s="61"/>
      <c r="G3" s="112"/>
      <c r="H3" s="113"/>
      <c r="I3" s="113"/>
    </row>
    <row r="4" spans="1:9" ht="29.25" customHeight="1" x14ac:dyDescent="0.2">
      <c r="A4" s="388" t="s">
        <v>242</v>
      </c>
      <c r="B4" s="389"/>
      <c r="C4" s="389"/>
      <c r="D4" s="389"/>
      <c r="E4" s="389"/>
      <c r="F4" s="389"/>
      <c r="G4" s="389"/>
      <c r="H4" s="389"/>
      <c r="I4" s="389"/>
    </row>
    <row r="5" spans="1:9" ht="15" customHeight="1" x14ac:dyDescent="0.3">
      <c r="A5" s="60"/>
      <c r="B5" s="59"/>
      <c r="C5" s="59"/>
      <c r="D5" s="280"/>
      <c r="E5" s="57"/>
      <c r="F5" s="57"/>
      <c r="G5" s="58"/>
      <c r="H5" s="57"/>
      <c r="I5" s="56" t="s">
        <v>204</v>
      </c>
    </row>
    <row r="6" spans="1:9" s="49" customFormat="1" ht="138.75" customHeight="1" x14ac:dyDescent="0.3">
      <c r="A6" s="82" t="s">
        <v>226</v>
      </c>
      <c r="B6" s="82" t="s">
        <v>192</v>
      </c>
      <c r="C6" s="82" t="s">
        <v>191</v>
      </c>
      <c r="D6" s="55" t="s">
        <v>227</v>
      </c>
      <c r="E6" s="54" t="s">
        <v>228</v>
      </c>
      <c r="F6" s="54" t="s">
        <v>229</v>
      </c>
      <c r="G6" s="54" t="s">
        <v>230</v>
      </c>
      <c r="H6" s="54" t="s">
        <v>231</v>
      </c>
      <c r="I6" s="54" t="s">
        <v>232</v>
      </c>
    </row>
    <row r="7" spans="1:9" s="50" customFormat="1" ht="18.75" x14ac:dyDescent="0.2">
      <c r="A7" s="53" t="s">
        <v>203</v>
      </c>
      <c r="B7" s="53" t="s">
        <v>202</v>
      </c>
      <c r="C7" s="53" t="s">
        <v>201</v>
      </c>
      <c r="D7" s="52">
        <v>4</v>
      </c>
      <c r="E7" s="51">
        <v>5</v>
      </c>
      <c r="F7" s="51">
        <v>6</v>
      </c>
      <c r="G7" s="51">
        <v>7</v>
      </c>
      <c r="H7" s="51">
        <v>8</v>
      </c>
      <c r="I7" s="51">
        <v>9</v>
      </c>
    </row>
    <row r="8" spans="1:9" s="49" customFormat="1" ht="19.5" x14ac:dyDescent="0.3">
      <c r="A8" s="123" t="s">
        <v>184</v>
      </c>
      <c r="B8" s="124"/>
      <c r="C8" s="124"/>
      <c r="D8" s="125" t="s">
        <v>200</v>
      </c>
      <c r="E8" s="126"/>
      <c r="F8" s="127"/>
      <c r="G8" s="127"/>
      <c r="H8" s="128">
        <f>H9</f>
        <v>20351296</v>
      </c>
      <c r="I8" s="127"/>
    </row>
    <row r="9" spans="1:9" s="49" customFormat="1" ht="18.75" x14ac:dyDescent="0.3">
      <c r="A9" s="123" t="s">
        <v>183</v>
      </c>
      <c r="B9" s="124"/>
      <c r="C9" s="124"/>
      <c r="D9" s="125" t="s">
        <v>200</v>
      </c>
      <c r="E9" s="129"/>
      <c r="F9" s="129"/>
      <c r="G9" s="129"/>
      <c r="H9" s="130">
        <f>SUM(H10:H48)</f>
        <v>20351296</v>
      </c>
      <c r="I9" s="129"/>
    </row>
    <row r="10" spans="1:9" s="47" customFormat="1" ht="63" x14ac:dyDescent="0.25">
      <c r="A10" s="98" t="s">
        <v>182</v>
      </c>
      <c r="B10" s="99" t="s">
        <v>181</v>
      </c>
      <c r="C10" s="98" t="s">
        <v>31</v>
      </c>
      <c r="D10" s="157" t="s">
        <v>180</v>
      </c>
      <c r="E10" s="100" t="s">
        <v>197</v>
      </c>
      <c r="F10" s="101"/>
      <c r="G10" s="101"/>
      <c r="H10" s="103">
        <v>331000</v>
      </c>
      <c r="I10" s="100"/>
    </row>
    <row r="11" spans="1:9" s="47" customFormat="1" ht="31.5" x14ac:dyDescent="0.25">
      <c r="A11" s="116" t="s">
        <v>257</v>
      </c>
      <c r="B11" s="116" t="s">
        <v>258</v>
      </c>
      <c r="C11" s="117" t="s">
        <v>104</v>
      </c>
      <c r="D11" s="115" t="s">
        <v>259</v>
      </c>
      <c r="E11" s="87" t="s">
        <v>233</v>
      </c>
      <c r="F11" s="86"/>
      <c r="G11" s="86"/>
      <c r="H11" s="102">
        <v>1500000</v>
      </c>
      <c r="I11" s="85"/>
    </row>
    <row r="12" spans="1:9" ht="15.75" x14ac:dyDescent="0.2">
      <c r="A12" s="159" t="s">
        <v>165</v>
      </c>
      <c r="B12" s="159" t="s">
        <v>164</v>
      </c>
      <c r="C12" s="160" t="s">
        <v>163</v>
      </c>
      <c r="D12" s="110" t="s">
        <v>162</v>
      </c>
      <c r="E12" s="100" t="s">
        <v>197</v>
      </c>
      <c r="F12" s="90"/>
      <c r="G12" s="90"/>
      <c r="H12" s="90">
        <v>157000</v>
      </c>
      <c r="I12" s="90"/>
    </row>
    <row r="13" spans="1:9" ht="15.75" hidden="1" x14ac:dyDescent="0.2">
      <c r="A13" s="89"/>
      <c r="B13" s="91"/>
      <c r="C13" s="89"/>
      <c r="D13" s="88"/>
      <c r="E13" s="100" t="s">
        <v>197</v>
      </c>
      <c r="F13" s="90"/>
      <c r="G13" s="90"/>
      <c r="H13" s="90"/>
      <c r="I13" s="90"/>
    </row>
    <row r="14" spans="1:9" ht="51" x14ac:dyDescent="0.2">
      <c r="A14" s="159" t="s">
        <v>362</v>
      </c>
      <c r="B14" s="159" t="s">
        <v>363</v>
      </c>
      <c r="C14" s="160" t="s">
        <v>100</v>
      </c>
      <c r="D14" s="110" t="s">
        <v>364</v>
      </c>
      <c r="E14" s="276" t="s">
        <v>371</v>
      </c>
      <c r="F14" s="90"/>
      <c r="G14" s="90"/>
      <c r="H14" s="90">
        <v>1708619</v>
      </c>
      <c r="I14" s="90"/>
    </row>
    <row r="15" spans="1:9" ht="31.5" x14ac:dyDescent="0.2">
      <c r="A15" s="159" t="s">
        <v>362</v>
      </c>
      <c r="B15" s="159" t="s">
        <v>363</v>
      </c>
      <c r="C15" s="160" t="s">
        <v>100</v>
      </c>
      <c r="D15" s="110" t="s">
        <v>364</v>
      </c>
      <c r="E15" s="276" t="s">
        <v>372</v>
      </c>
      <c r="F15" s="90"/>
      <c r="G15" s="90"/>
      <c r="H15" s="90">
        <v>2240000</v>
      </c>
      <c r="I15" s="90"/>
    </row>
    <row r="16" spans="1:9" ht="63.75" x14ac:dyDescent="0.2">
      <c r="A16" s="159" t="s">
        <v>362</v>
      </c>
      <c r="B16" s="159" t="s">
        <v>363</v>
      </c>
      <c r="C16" s="160" t="s">
        <v>100</v>
      </c>
      <c r="D16" s="110" t="s">
        <v>364</v>
      </c>
      <c r="E16" s="276" t="s">
        <v>411</v>
      </c>
      <c r="F16" s="90"/>
      <c r="G16" s="90"/>
      <c r="H16" s="90">
        <v>372563</v>
      </c>
      <c r="I16" s="90"/>
    </row>
    <row r="17" spans="1:9" ht="31.5" x14ac:dyDescent="0.2">
      <c r="A17" s="159" t="s">
        <v>362</v>
      </c>
      <c r="B17" s="159" t="s">
        <v>363</v>
      </c>
      <c r="C17" s="160" t="s">
        <v>100</v>
      </c>
      <c r="D17" s="110" t="s">
        <v>364</v>
      </c>
      <c r="E17" s="276" t="s">
        <v>412</v>
      </c>
      <c r="F17" s="90"/>
      <c r="G17" s="90"/>
      <c r="H17" s="90">
        <v>80000</v>
      </c>
      <c r="I17" s="90"/>
    </row>
    <row r="18" spans="1:9" ht="47.25" x14ac:dyDescent="0.2">
      <c r="A18" s="116" t="s">
        <v>251</v>
      </c>
      <c r="B18" s="116" t="s">
        <v>252</v>
      </c>
      <c r="C18" s="117" t="s">
        <v>100</v>
      </c>
      <c r="D18" s="115" t="s">
        <v>253</v>
      </c>
      <c r="E18" s="148" t="s">
        <v>269</v>
      </c>
      <c r="F18" s="90"/>
      <c r="G18" s="90"/>
      <c r="H18" s="102">
        <v>941000</v>
      </c>
      <c r="I18" s="90"/>
    </row>
    <row r="19" spans="1:9" ht="47.25" x14ac:dyDescent="0.2">
      <c r="A19" s="116" t="s">
        <v>251</v>
      </c>
      <c r="B19" s="116" t="s">
        <v>252</v>
      </c>
      <c r="C19" s="117" t="s">
        <v>100</v>
      </c>
      <c r="D19" s="115" t="s">
        <v>253</v>
      </c>
      <c r="E19" s="148" t="s">
        <v>270</v>
      </c>
      <c r="F19" s="90"/>
      <c r="G19" s="90"/>
      <c r="H19" s="102">
        <v>202333</v>
      </c>
      <c r="I19" s="90"/>
    </row>
    <row r="20" spans="1:9" ht="47.25" x14ac:dyDescent="0.2">
      <c r="A20" s="116" t="s">
        <v>251</v>
      </c>
      <c r="B20" s="116" t="s">
        <v>252</v>
      </c>
      <c r="C20" s="117" t="s">
        <v>100</v>
      </c>
      <c r="D20" s="115" t="s">
        <v>253</v>
      </c>
      <c r="E20" s="119" t="s">
        <v>271</v>
      </c>
      <c r="F20" s="90"/>
      <c r="G20" s="90"/>
      <c r="H20" s="102">
        <v>87550</v>
      </c>
      <c r="I20" s="90"/>
    </row>
    <row r="21" spans="1:9" ht="47.25" x14ac:dyDescent="0.2">
      <c r="A21" s="116" t="s">
        <v>251</v>
      </c>
      <c r="B21" s="116" t="s">
        <v>252</v>
      </c>
      <c r="C21" s="117" t="s">
        <v>100</v>
      </c>
      <c r="D21" s="115" t="s">
        <v>253</v>
      </c>
      <c r="E21" s="119" t="s">
        <v>272</v>
      </c>
      <c r="F21" s="90"/>
      <c r="G21" s="90"/>
      <c r="H21" s="102">
        <v>87550</v>
      </c>
      <c r="I21" s="90"/>
    </row>
    <row r="22" spans="1:9" ht="47.25" x14ac:dyDescent="0.2">
      <c r="A22" s="116" t="s">
        <v>251</v>
      </c>
      <c r="B22" s="116" t="s">
        <v>252</v>
      </c>
      <c r="C22" s="117" t="s">
        <v>100</v>
      </c>
      <c r="D22" s="115" t="s">
        <v>253</v>
      </c>
      <c r="E22" s="119" t="s">
        <v>273</v>
      </c>
      <c r="F22" s="90"/>
      <c r="G22" s="90"/>
      <c r="H22" s="102">
        <v>154500</v>
      </c>
      <c r="I22" s="90"/>
    </row>
    <row r="23" spans="1:9" ht="47.25" x14ac:dyDescent="0.2">
      <c r="A23" s="116" t="s">
        <v>251</v>
      </c>
      <c r="B23" s="116" t="s">
        <v>252</v>
      </c>
      <c r="C23" s="117" t="s">
        <v>100</v>
      </c>
      <c r="D23" s="115" t="s">
        <v>253</v>
      </c>
      <c r="E23" s="148" t="s">
        <v>274</v>
      </c>
      <c r="F23" s="90"/>
      <c r="G23" s="90"/>
      <c r="H23" s="102">
        <v>154500</v>
      </c>
      <c r="I23" s="90"/>
    </row>
    <row r="24" spans="1:9" ht="47.25" x14ac:dyDescent="0.2">
      <c r="A24" s="116" t="s">
        <v>251</v>
      </c>
      <c r="B24" s="116" t="s">
        <v>252</v>
      </c>
      <c r="C24" s="117" t="s">
        <v>100</v>
      </c>
      <c r="D24" s="115" t="s">
        <v>253</v>
      </c>
      <c r="E24" s="148" t="s">
        <v>275</v>
      </c>
      <c r="F24" s="90"/>
      <c r="G24" s="90"/>
      <c r="H24" s="102">
        <v>154500</v>
      </c>
      <c r="I24" s="90"/>
    </row>
    <row r="25" spans="1:9" ht="47.25" x14ac:dyDescent="0.2">
      <c r="A25" s="116" t="s">
        <v>251</v>
      </c>
      <c r="B25" s="116" t="s">
        <v>252</v>
      </c>
      <c r="C25" s="117" t="s">
        <v>100</v>
      </c>
      <c r="D25" s="115" t="s">
        <v>253</v>
      </c>
      <c r="E25" s="148" t="s">
        <v>276</v>
      </c>
      <c r="F25" s="90"/>
      <c r="G25" s="90"/>
      <c r="H25" s="102">
        <v>154500</v>
      </c>
      <c r="I25" s="90"/>
    </row>
    <row r="26" spans="1:9" ht="47.25" x14ac:dyDescent="0.2">
      <c r="A26" s="116" t="s">
        <v>251</v>
      </c>
      <c r="B26" s="116" t="s">
        <v>252</v>
      </c>
      <c r="C26" s="117" t="s">
        <v>100</v>
      </c>
      <c r="D26" s="115" t="s">
        <v>253</v>
      </c>
      <c r="E26" s="119" t="s">
        <v>277</v>
      </c>
      <c r="F26" s="90"/>
      <c r="G26" s="90"/>
      <c r="H26" s="102">
        <v>154500</v>
      </c>
      <c r="I26" s="90"/>
    </row>
    <row r="27" spans="1:9" ht="47.25" hidden="1" x14ac:dyDescent="0.2">
      <c r="A27" s="116" t="s">
        <v>251</v>
      </c>
      <c r="B27" s="116" t="s">
        <v>252</v>
      </c>
      <c r="C27" s="117" t="s">
        <v>100</v>
      </c>
      <c r="D27" s="115" t="s">
        <v>253</v>
      </c>
      <c r="E27" s="148"/>
      <c r="F27" s="90"/>
      <c r="G27" s="90"/>
      <c r="H27" s="102"/>
      <c r="I27" s="90"/>
    </row>
    <row r="28" spans="1:9" ht="105" x14ac:dyDescent="0.2">
      <c r="A28" s="116" t="s">
        <v>251</v>
      </c>
      <c r="B28" s="116" t="s">
        <v>252</v>
      </c>
      <c r="C28" s="117" t="s">
        <v>100</v>
      </c>
      <c r="D28" s="115" t="s">
        <v>253</v>
      </c>
      <c r="E28" s="148" t="s">
        <v>287</v>
      </c>
      <c r="F28" s="90"/>
      <c r="G28" s="90"/>
      <c r="H28" s="102">
        <v>210836</v>
      </c>
      <c r="I28" s="90"/>
    </row>
    <row r="29" spans="1:9" ht="135" x14ac:dyDescent="0.2">
      <c r="A29" s="116" t="s">
        <v>251</v>
      </c>
      <c r="B29" s="116" t="s">
        <v>252</v>
      </c>
      <c r="C29" s="117" t="s">
        <v>100</v>
      </c>
      <c r="D29" s="115" t="s">
        <v>253</v>
      </c>
      <c r="E29" s="148" t="s">
        <v>288</v>
      </c>
      <c r="F29" s="90"/>
      <c r="G29" s="90"/>
      <c r="H29" s="102">
        <v>375304</v>
      </c>
      <c r="I29" s="90"/>
    </row>
    <row r="30" spans="1:9" ht="47.25" x14ac:dyDescent="0.2">
      <c r="A30" s="116" t="s">
        <v>251</v>
      </c>
      <c r="B30" s="116" t="s">
        <v>252</v>
      </c>
      <c r="C30" s="117" t="s">
        <v>100</v>
      </c>
      <c r="D30" s="115" t="s">
        <v>253</v>
      </c>
      <c r="E30" s="148" t="s">
        <v>289</v>
      </c>
      <c r="F30" s="90"/>
      <c r="G30" s="90"/>
      <c r="H30" s="102">
        <v>130000</v>
      </c>
      <c r="I30" s="90"/>
    </row>
    <row r="31" spans="1:9" ht="47.25" x14ac:dyDescent="0.2">
      <c r="A31" s="116" t="s">
        <v>251</v>
      </c>
      <c r="B31" s="116" t="s">
        <v>252</v>
      </c>
      <c r="C31" s="117" t="s">
        <v>100</v>
      </c>
      <c r="D31" s="115" t="s">
        <v>253</v>
      </c>
      <c r="E31" s="148" t="s">
        <v>380</v>
      </c>
      <c r="F31" s="90"/>
      <c r="G31" s="90"/>
      <c r="H31" s="102">
        <v>150000</v>
      </c>
      <c r="I31" s="90"/>
    </row>
    <row r="32" spans="1:9" ht="47.25" x14ac:dyDescent="0.2">
      <c r="A32" s="116" t="s">
        <v>251</v>
      </c>
      <c r="B32" s="116" t="s">
        <v>252</v>
      </c>
      <c r="C32" s="117" t="s">
        <v>100</v>
      </c>
      <c r="D32" s="115" t="s">
        <v>253</v>
      </c>
      <c r="E32" s="148" t="s">
        <v>381</v>
      </c>
      <c r="F32" s="90"/>
      <c r="G32" s="90"/>
      <c r="H32" s="102">
        <v>120000</v>
      </c>
      <c r="I32" s="90"/>
    </row>
    <row r="33" spans="1:9" ht="47.25" x14ac:dyDescent="0.2">
      <c r="A33" s="116" t="s">
        <v>251</v>
      </c>
      <c r="B33" s="116" t="s">
        <v>252</v>
      </c>
      <c r="C33" s="117" t="s">
        <v>100</v>
      </c>
      <c r="D33" s="115" t="s">
        <v>253</v>
      </c>
      <c r="E33" s="148" t="s">
        <v>382</v>
      </c>
      <c r="F33" s="90"/>
      <c r="G33" s="90"/>
      <c r="H33" s="102">
        <v>100000</v>
      </c>
      <c r="I33" s="90"/>
    </row>
    <row r="34" spans="1:9" ht="47.25" x14ac:dyDescent="0.2">
      <c r="A34" s="116" t="s">
        <v>251</v>
      </c>
      <c r="B34" s="116" t="s">
        <v>252</v>
      </c>
      <c r="C34" s="117" t="s">
        <v>100</v>
      </c>
      <c r="D34" s="115" t="s">
        <v>253</v>
      </c>
      <c r="E34" s="148" t="s">
        <v>383</v>
      </c>
      <c r="F34" s="90"/>
      <c r="G34" s="90"/>
      <c r="H34" s="102">
        <v>100000</v>
      </c>
      <c r="I34" s="90"/>
    </row>
    <row r="35" spans="1:9" ht="47.25" x14ac:dyDescent="0.2">
      <c r="A35" s="116" t="s">
        <v>251</v>
      </c>
      <c r="B35" s="116" t="s">
        <v>252</v>
      </c>
      <c r="C35" s="117" t="s">
        <v>100</v>
      </c>
      <c r="D35" s="115" t="s">
        <v>253</v>
      </c>
      <c r="E35" s="148" t="s">
        <v>384</v>
      </c>
      <c r="F35" s="90"/>
      <c r="G35" s="90"/>
      <c r="H35" s="102">
        <v>150000</v>
      </c>
      <c r="I35" s="90"/>
    </row>
    <row r="36" spans="1:9" ht="47.25" x14ac:dyDescent="0.2">
      <c r="A36" s="116" t="s">
        <v>251</v>
      </c>
      <c r="B36" s="116" t="s">
        <v>252</v>
      </c>
      <c r="C36" s="117" t="s">
        <v>100</v>
      </c>
      <c r="D36" s="115" t="s">
        <v>253</v>
      </c>
      <c r="E36" s="148" t="s">
        <v>385</v>
      </c>
      <c r="F36" s="90"/>
      <c r="G36" s="90"/>
      <c r="H36" s="102">
        <v>100000</v>
      </c>
      <c r="I36" s="90"/>
    </row>
    <row r="37" spans="1:9" ht="47.25" x14ac:dyDescent="0.2">
      <c r="A37" s="116" t="s">
        <v>251</v>
      </c>
      <c r="B37" s="116" t="s">
        <v>252</v>
      </c>
      <c r="C37" s="117" t="s">
        <v>100</v>
      </c>
      <c r="D37" s="115" t="s">
        <v>253</v>
      </c>
      <c r="E37" s="148" t="s">
        <v>386</v>
      </c>
      <c r="F37" s="90"/>
      <c r="G37" s="90"/>
      <c r="H37" s="102">
        <v>100000</v>
      </c>
      <c r="I37" s="90"/>
    </row>
    <row r="38" spans="1:9" ht="75" x14ac:dyDescent="0.2">
      <c r="A38" s="116" t="s">
        <v>251</v>
      </c>
      <c r="B38" s="116" t="s">
        <v>252</v>
      </c>
      <c r="C38" s="117" t="s">
        <v>100</v>
      </c>
      <c r="D38" s="115" t="s">
        <v>253</v>
      </c>
      <c r="E38" s="148" t="s">
        <v>387</v>
      </c>
      <c r="F38" s="90"/>
      <c r="G38" s="90"/>
      <c r="H38" s="102">
        <v>510307</v>
      </c>
      <c r="I38" s="90"/>
    </row>
    <row r="39" spans="1:9" ht="47.25" x14ac:dyDescent="0.2">
      <c r="A39" s="116" t="s">
        <v>251</v>
      </c>
      <c r="B39" s="116" t="s">
        <v>252</v>
      </c>
      <c r="C39" s="117" t="s">
        <v>100</v>
      </c>
      <c r="D39" s="115" t="s">
        <v>253</v>
      </c>
      <c r="E39" s="148" t="s">
        <v>388</v>
      </c>
      <c r="F39" s="90"/>
      <c r="G39" s="90"/>
      <c r="H39" s="102">
        <v>150000</v>
      </c>
      <c r="I39" s="90"/>
    </row>
    <row r="40" spans="1:9" ht="60" x14ac:dyDescent="0.2">
      <c r="A40" s="116" t="s">
        <v>248</v>
      </c>
      <c r="B40" s="116" t="s">
        <v>249</v>
      </c>
      <c r="C40" s="117" t="s">
        <v>104</v>
      </c>
      <c r="D40" s="115" t="s">
        <v>250</v>
      </c>
      <c r="E40" s="118" t="s">
        <v>350</v>
      </c>
      <c r="F40" s="90"/>
      <c r="G40" s="90"/>
      <c r="H40" s="102">
        <v>341741</v>
      </c>
      <c r="I40" s="90"/>
    </row>
    <row r="41" spans="1:9" ht="15.75" hidden="1" x14ac:dyDescent="0.2">
      <c r="A41" s="116" t="s">
        <v>248</v>
      </c>
      <c r="B41" s="116" t="s">
        <v>249</v>
      </c>
      <c r="C41" s="117" t="s">
        <v>104</v>
      </c>
      <c r="D41" s="115" t="s">
        <v>250</v>
      </c>
      <c r="E41" s="118"/>
      <c r="F41" s="90"/>
      <c r="G41" s="90"/>
      <c r="H41" s="102"/>
      <c r="I41" s="90"/>
    </row>
    <row r="42" spans="1:9" ht="105" x14ac:dyDescent="0.2">
      <c r="A42" s="116" t="s">
        <v>248</v>
      </c>
      <c r="B42" s="116" t="s">
        <v>249</v>
      </c>
      <c r="C42" s="114" t="s">
        <v>104</v>
      </c>
      <c r="D42" s="115" t="s">
        <v>250</v>
      </c>
      <c r="E42" s="118" t="s">
        <v>260</v>
      </c>
      <c r="F42" s="90"/>
      <c r="G42" s="90"/>
      <c r="H42" s="102">
        <v>213000</v>
      </c>
      <c r="I42" s="90"/>
    </row>
    <row r="43" spans="1:9" ht="90" x14ac:dyDescent="0.2">
      <c r="A43" s="116" t="s">
        <v>248</v>
      </c>
      <c r="B43" s="116" t="s">
        <v>249</v>
      </c>
      <c r="C43" s="114" t="s">
        <v>104</v>
      </c>
      <c r="D43" s="115" t="s">
        <v>250</v>
      </c>
      <c r="E43" s="118" t="s">
        <v>413</v>
      </c>
      <c r="F43" s="90"/>
      <c r="G43" s="90"/>
      <c r="H43" s="102">
        <v>156325</v>
      </c>
      <c r="I43" s="90"/>
    </row>
    <row r="44" spans="1:9" ht="120" x14ac:dyDescent="0.2">
      <c r="A44" s="116" t="s">
        <v>248</v>
      </c>
      <c r="B44" s="116" t="s">
        <v>249</v>
      </c>
      <c r="C44" s="114" t="s">
        <v>104</v>
      </c>
      <c r="D44" s="115" t="s">
        <v>250</v>
      </c>
      <c r="E44" s="118" t="s">
        <v>414</v>
      </c>
      <c r="F44" s="90"/>
      <c r="G44" s="90"/>
      <c r="H44" s="102">
        <v>258498</v>
      </c>
      <c r="I44" s="90"/>
    </row>
    <row r="45" spans="1:9" ht="75" x14ac:dyDescent="0.2">
      <c r="A45" s="158" t="s">
        <v>265</v>
      </c>
      <c r="B45" s="116">
        <v>7367</v>
      </c>
      <c r="C45" s="158" t="s">
        <v>100</v>
      </c>
      <c r="D45" s="115" t="s">
        <v>267</v>
      </c>
      <c r="E45" s="149" t="s">
        <v>268</v>
      </c>
      <c r="F45" s="90"/>
      <c r="G45" s="90"/>
      <c r="H45" s="85">
        <v>8593000</v>
      </c>
      <c r="I45" s="90"/>
    </row>
    <row r="46" spans="1:9" ht="31.5" x14ac:dyDescent="0.2">
      <c r="A46" s="159" t="s">
        <v>154</v>
      </c>
      <c r="B46" s="159" t="s">
        <v>153</v>
      </c>
      <c r="C46" s="160" t="s">
        <v>152</v>
      </c>
      <c r="D46" s="110" t="s">
        <v>151</v>
      </c>
      <c r="E46" s="149" t="s">
        <v>365</v>
      </c>
      <c r="F46" s="90"/>
      <c r="G46" s="90"/>
      <c r="H46" s="85">
        <v>6500</v>
      </c>
      <c r="I46" s="90"/>
    </row>
    <row r="47" spans="1:9" ht="60" x14ac:dyDescent="0.2">
      <c r="A47" s="159" t="s">
        <v>154</v>
      </c>
      <c r="B47" s="159" t="s">
        <v>153</v>
      </c>
      <c r="C47" s="160" t="s">
        <v>152</v>
      </c>
      <c r="D47" s="110" t="s">
        <v>151</v>
      </c>
      <c r="E47" s="149" t="s">
        <v>398</v>
      </c>
      <c r="F47" s="90"/>
      <c r="G47" s="90"/>
      <c r="H47" s="85">
        <v>5670</v>
      </c>
      <c r="I47" s="90"/>
    </row>
    <row r="48" spans="1:9" ht="45" x14ac:dyDescent="0.2">
      <c r="A48" s="159" t="s">
        <v>154</v>
      </c>
      <c r="B48" s="159" t="s">
        <v>153</v>
      </c>
      <c r="C48" s="160" t="s">
        <v>152</v>
      </c>
      <c r="D48" s="110" t="s">
        <v>151</v>
      </c>
      <c r="E48" s="149" t="s">
        <v>351</v>
      </c>
      <c r="F48" s="90"/>
      <c r="G48" s="90"/>
      <c r="H48" s="85">
        <v>100000</v>
      </c>
      <c r="I48" s="90"/>
    </row>
    <row r="49" spans="1:9" s="46" customFormat="1" ht="31.5" x14ac:dyDescent="0.2">
      <c r="A49" s="123" t="s">
        <v>139</v>
      </c>
      <c r="B49" s="107"/>
      <c r="C49" s="123"/>
      <c r="D49" s="131" t="s">
        <v>199</v>
      </c>
      <c r="E49" s="132"/>
      <c r="F49" s="133"/>
      <c r="G49" s="133"/>
      <c r="H49" s="130">
        <f>H50</f>
        <v>10245926</v>
      </c>
      <c r="I49" s="133"/>
    </row>
    <row r="50" spans="1:9" s="46" customFormat="1" ht="31.5" x14ac:dyDescent="0.2">
      <c r="A50" s="123" t="s">
        <v>138</v>
      </c>
      <c r="B50" s="107"/>
      <c r="C50" s="123"/>
      <c r="D50" s="131" t="s">
        <v>199</v>
      </c>
      <c r="E50" s="132"/>
      <c r="F50" s="133"/>
      <c r="G50" s="133"/>
      <c r="H50" s="130">
        <f>SUM(H51:H66)</f>
        <v>10245926</v>
      </c>
      <c r="I50" s="133"/>
    </row>
    <row r="51" spans="1:9" ht="78.75" x14ac:dyDescent="0.2">
      <c r="A51" s="159" t="s">
        <v>106</v>
      </c>
      <c r="B51" s="159" t="s">
        <v>105</v>
      </c>
      <c r="C51" s="160" t="s">
        <v>104</v>
      </c>
      <c r="D51" s="110" t="s">
        <v>103</v>
      </c>
      <c r="E51" s="87" t="s">
        <v>198</v>
      </c>
      <c r="F51" s="104"/>
      <c r="G51" s="102"/>
      <c r="H51" s="102">
        <v>2279530</v>
      </c>
      <c r="I51" s="85"/>
    </row>
    <row r="52" spans="1:9" ht="15.75" hidden="1" x14ac:dyDescent="0.2">
      <c r="A52" s="159" t="s">
        <v>106</v>
      </c>
      <c r="B52" s="159" t="s">
        <v>105</v>
      </c>
      <c r="C52" s="160" t="s">
        <v>104</v>
      </c>
      <c r="D52" s="110" t="s">
        <v>103</v>
      </c>
      <c r="E52" s="87"/>
      <c r="F52" s="104"/>
      <c r="G52" s="102"/>
      <c r="H52" s="102"/>
      <c r="I52" s="85"/>
    </row>
    <row r="53" spans="1:9" ht="47.25" x14ac:dyDescent="0.2">
      <c r="A53" s="159" t="s">
        <v>106</v>
      </c>
      <c r="B53" s="159" t="s">
        <v>105</v>
      </c>
      <c r="C53" s="160" t="s">
        <v>104</v>
      </c>
      <c r="D53" s="110" t="s">
        <v>103</v>
      </c>
      <c r="E53" s="87" t="s">
        <v>352</v>
      </c>
      <c r="F53" s="104"/>
      <c r="G53" s="102"/>
      <c r="H53" s="102">
        <v>976159</v>
      </c>
      <c r="I53" s="85"/>
    </row>
    <row r="54" spans="1:9" ht="47.25" x14ac:dyDescent="0.2">
      <c r="A54" s="159" t="s">
        <v>293</v>
      </c>
      <c r="B54" s="159" t="s">
        <v>294</v>
      </c>
      <c r="C54" s="160" t="s">
        <v>104</v>
      </c>
      <c r="D54" s="110" t="s">
        <v>295</v>
      </c>
      <c r="E54" s="87" t="s">
        <v>296</v>
      </c>
      <c r="F54" s="104"/>
      <c r="G54" s="102"/>
      <c r="H54" s="102">
        <v>713161</v>
      </c>
      <c r="I54" s="85"/>
    </row>
    <row r="55" spans="1:9" ht="63" x14ac:dyDescent="0.2">
      <c r="A55" s="159" t="s">
        <v>293</v>
      </c>
      <c r="B55" s="159" t="s">
        <v>294</v>
      </c>
      <c r="C55" s="160" t="s">
        <v>104</v>
      </c>
      <c r="D55" s="110" t="s">
        <v>295</v>
      </c>
      <c r="E55" s="87" t="s">
        <v>373</v>
      </c>
      <c r="F55" s="104"/>
      <c r="G55" s="102"/>
      <c r="H55" s="102">
        <v>25000</v>
      </c>
      <c r="I55" s="85"/>
    </row>
    <row r="56" spans="1:9" ht="47.25" x14ac:dyDescent="0.2">
      <c r="A56" s="116" t="s">
        <v>254</v>
      </c>
      <c r="B56" s="116" t="s">
        <v>252</v>
      </c>
      <c r="C56" s="117" t="s">
        <v>100</v>
      </c>
      <c r="D56" s="115" t="s">
        <v>253</v>
      </c>
      <c r="E56" s="119" t="s">
        <v>278</v>
      </c>
      <c r="F56" s="104"/>
      <c r="G56" s="102"/>
      <c r="H56" s="102">
        <v>95790</v>
      </c>
      <c r="I56" s="85"/>
    </row>
    <row r="57" spans="1:9" ht="47.25" x14ac:dyDescent="0.25">
      <c r="A57" s="116" t="s">
        <v>254</v>
      </c>
      <c r="B57" s="116" t="s">
        <v>252</v>
      </c>
      <c r="C57" s="117" t="s">
        <v>100</v>
      </c>
      <c r="D57" s="115" t="s">
        <v>253</v>
      </c>
      <c r="E57" s="120" t="s">
        <v>279</v>
      </c>
      <c r="F57" s="104"/>
      <c r="G57" s="102"/>
      <c r="H57" s="102">
        <v>154500</v>
      </c>
      <c r="I57" s="85"/>
    </row>
    <row r="58" spans="1:9" ht="47.25" x14ac:dyDescent="0.2">
      <c r="A58" s="116" t="s">
        <v>254</v>
      </c>
      <c r="B58" s="116" t="s">
        <v>252</v>
      </c>
      <c r="C58" s="117" t="s">
        <v>100</v>
      </c>
      <c r="D58" s="115" t="s">
        <v>253</v>
      </c>
      <c r="E58" s="121" t="s">
        <v>261</v>
      </c>
      <c r="F58" s="104"/>
      <c r="G58" s="102"/>
      <c r="H58" s="102">
        <v>23999</v>
      </c>
      <c r="I58" s="85"/>
    </row>
    <row r="59" spans="1:9" ht="63" x14ac:dyDescent="0.2">
      <c r="A59" s="116" t="s">
        <v>254</v>
      </c>
      <c r="B59" s="116" t="s">
        <v>252</v>
      </c>
      <c r="C59" s="117" t="s">
        <v>100</v>
      </c>
      <c r="D59" s="115" t="s">
        <v>253</v>
      </c>
      <c r="E59" s="121" t="s">
        <v>389</v>
      </c>
      <c r="F59" s="104"/>
      <c r="G59" s="102"/>
      <c r="H59" s="102">
        <v>70000</v>
      </c>
      <c r="I59" s="85"/>
    </row>
    <row r="60" spans="1:9" ht="47.25" x14ac:dyDescent="0.2">
      <c r="A60" s="116" t="s">
        <v>254</v>
      </c>
      <c r="B60" s="116" t="s">
        <v>252</v>
      </c>
      <c r="C60" s="117" t="s">
        <v>100</v>
      </c>
      <c r="D60" s="115" t="s">
        <v>253</v>
      </c>
      <c r="E60" s="121" t="s">
        <v>390</v>
      </c>
      <c r="F60" s="104"/>
      <c r="G60" s="102"/>
      <c r="H60" s="102">
        <v>25000</v>
      </c>
      <c r="I60" s="85"/>
    </row>
    <row r="61" spans="1:9" ht="31.5" x14ac:dyDescent="0.2">
      <c r="A61" s="116" t="s">
        <v>110</v>
      </c>
      <c r="B61" s="116" t="s">
        <v>109</v>
      </c>
      <c r="C61" s="117" t="s">
        <v>108</v>
      </c>
      <c r="D61" s="115" t="s">
        <v>107</v>
      </c>
      <c r="E61" s="121" t="s">
        <v>197</v>
      </c>
      <c r="F61" s="104"/>
      <c r="G61" s="102"/>
      <c r="H61" s="102">
        <v>25100</v>
      </c>
      <c r="I61" s="85"/>
    </row>
    <row r="62" spans="1:9" ht="15.75" x14ac:dyDescent="0.2">
      <c r="A62" s="159" t="s">
        <v>135</v>
      </c>
      <c r="B62" s="159" t="s">
        <v>134</v>
      </c>
      <c r="C62" s="160" t="s">
        <v>133</v>
      </c>
      <c r="D62" s="110" t="s">
        <v>132</v>
      </c>
      <c r="E62" s="121" t="s">
        <v>197</v>
      </c>
      <c r="F62" s="104"/>
      <c r="G62" s="102"/>
      <c r="H62" s="102">
        <v>42000</v>
      </c>
      <c r="I62" s="85"/>
    </row>
    <row r="63" spans="1:9" ht="63" x14ac:dyDescent="0.2">
      <c r="A63" s="116" t="s">
        <v>129</v>
      </c>
      <c r="B63" s="116" t="s">
        <v>81</v>
      </c>
      <c r="C63" s="117" t="s">
        <v>131</v>
      </c>
      <c r="D63" s="115" t="s">
        <v>130</v>
      </c>
      <c r="E63" s="121" t="s">
        <v>197</v>
      </c>
      <c r="F63" s="104"/>
      <c r="G63" s="102"/>
      <c r="H63" s="102">
        <v>4516337</v>
      </c>
      <c r="I63" s="85"/>
    </row>
    <row r="64" spans="1:9" ht="15.75" x14ac:dyDescent="0.2">
      <c r="A64" s="116" t="s">
        <v>123</v>
      </c>
      <c r="B64" s="116" t="s">
        <v>122</v>
      </c>
      <c r="C64" s="117" t="s">
        <v>118</v>
      </c>
      <c r="D64" s="115" t="s">
        <v>121</v>
      </c>
      <c r="E64" s="121" t="s">
        <v>197</v>
      </c>
      <c r="F64" s="104"/>
      <c r="G64" s="102"/>
      <c r="H64" s="102">
        <v>28610</v>
      </c>
      <c r="I64" s="85"/>
    </row>
    <row r="65" spans="1:9" ht="15.75" x14ac:dyDescent="0.2">
      <c r="A65" s="159" t="s">
        <v>290</v>
      </c>
      <c r="B65" s="159" t="s">
        <v>291</v>
      </c>
      <c r="C65" s="160" t="s">
        <v>118</v>
      </c>
      <c r="D65" s="110" t="s">
        <v>292</v>
      </c>
      <c r="E65" s="121" t="s">
        <v>197</v>
      </c>
      <c r="F65" s="104"/>
      <c r="G65" s="102"/>
      <c r="H65" s="102">
        <v>1262940</v>
      </c>
      <c r="I65" s="85"/>
    </row>
    <row r="66" spans="1:9" ht="15.75" x14ac:dyDescent="0.2">
      <c r="A66" s="159" t="s">
        <v>136</v>
      </c>
      <c r="B66" s="159" t="s">
        <v>20</v>
      </c>
      <c r="C66" s="160" t="s">
        <v>27</v>
      </c>
      <c r="D66" s="110" t="s">
        <v>59</v>
      </c>
      <c r="E66" s="121" t="s">
        <v>197</v>
      </c>
      <c r="F66" s="86"/>
      <c r="G66" s="86"/>
      <c r="H66" s="102">
        <v>7800</v>
      </c>
      <c r="I66" s="85"/>
    </row>
    <row r="67" spans="1:9" s="48" customFormat="1" ht="31.5" x14ac:dyDescent="0.35">
      <c r="A67" s="123" t="s">
        <v>98</v>
      </c>
      <c r="B67" s="107"/>
      <c r="C67" s="123"/>
      <c r="D67" s="134" t="s">
        <v>96</v>
      </c>
      <c r="E67" s="135"/>
      <c r="F67" s="127"/>
      <c r="G67" s="133"/>
      <c r="H67" s="128">
        <f>H68</f>
        <v>35000</v>
      </c>
      <c r="I67" s="133"/>
    </row>
    <row r="68" spans="1:9" s="47" customFormat="1" ht="31.5" x14ac:dyDescent="0.25">
      <c r="A68" s="123" t="s">
        <v>97</v>
      </c>
      <c r="B68" s="136"/>
      <c r="C68" s="137"/>
      <c r="D68" s="134" t="s">
        <v>96</v>
      </c>
      <c r="E68" s="138"/>
      <c r="F68" s="132"/>
      <c r="G68" s="132"/>
      <c r="H68" s="128">
        <f>H69+H70</f>
        <v>35000</v>
      </c>
      <c r="I68" s="138"/>
    </row>
    <row r="69" spans="1:9" s="47" customFormat="1" ht="63" x14ac:dyDescent="0.25">
      <c r="A69" s="159" t="s">
        <v>83</v>
      </c>
      <c r="B69" s="159" t="s">
        <v>82</v>
      </c>
      <c r="C69" s="160" t="s">
        <v>81</v>
      </c>
      <c r="D69" s="110" t="s">
        <v>80</v>
      </c>
      <c r="E69" s="100" t="s">
        <v>197</v>
      </c>
      <c r="F69" s="86"/>
      <c r="G69" s="86"/>
      <c r="H69" s="105">
        <v>10000</v>
      </c>
      <c r="I69" s="85"/>
    </row>
    <row r="70" spans="1:9" s="47" customFormat="1" ht="31.5" x14ac:dyDescent="0.25">
      <c r="A70" s="159" t="s">
        <v>79</v>
      </c>
      <c r="B70" s="159" t="s">
        <v>78</v>
      </c>
      <c r="C70" s="160" t="s">
        <v>77</v>
      </c>
      <c r="D70" s="110" t="s">
        <v>76</v>
      </c>
      <c r="E70" s="85" t="s">
        <v>197</v>
      </c>
      <c r="F70" s="86"/>
      <c r="G70" s="86"/>
      <c r="H70" s="105">
        <v>25000</v>
      </c>
      <c r="I70" s="85"/>
    </row>
    <row r="71" spans="1:9" s="46" customFormat="1" ht="21" customHeight="1" x14ac:dyDescent="0.2">
      <c r="A71" s="107">
        <v>1000000</v>
      </c>
      <c r="B71" s="139"/>
      <c r="C71" s="124"/>
      <c r="D71" s="140" t="s">
        <v>62</v>
      </c>
      <c r="E71" s="141"/>
      <c r="F71" s="127"/>
      <c r="G71" s="142"/>
      <c r="H71" s="128">
        <f>H72</f>
        <v>55200</v>
      </c>
      <c r="I71" s="142"/>
    </row>
    <row r="72" spans="1:9" ht="19.5" customHeight="1" x14ac:dyDescent="0.2">
      <c r="A72" s="107">
        <v>1010000</v>
      </c>
      <c r="B72" s="139"/>
      <c r="C72" s="124"/>
      <c r="D72" s="140" t="s">
        <v>62</v>
      </c>
      <c r="E72" s="143"/>
      <c r="F72" s="144"/>
      <c r="G72" s="144"/>
      <c r="H72" s="128">
        <f>H73+H74+H75</f>
        <v>55200</v>
      </c>
      <c r="I72" s="142"/>
    </row>
    <row r="73" spans="1:9" ht="24.75" customHeight="1" x14ac:dyDescent="0.2">
      <c r="A73" s="83" t="s">
        <v>54</v>
      </c>
      <c r="B73" s="84" t="s">
        <v>53</v>
      </c>
      <c r="C73" s="83" t="s">
        <v>49</v>
      </c>
      <c r="D73" s="88" t="s">
        <v>52</v>
      </c>
      <c r="E73" s="94" t="s">
        <v>197</v>
      </c>
      <c r="F73" s="92"/>
      <c r="G73" s="92"/>
      <c r="H73" s="105">
        <v>25000</v>
      </c>
      <c r="I73" s="92"/>
    </row>
    <row r="74" spans="1:9" ht="51" hidden="1" customHeight="1" x14ac:dyDescent="0.2">
      <c r="A74" s="83" t="s">
        <v>280</v>
      </c>
      <c r="B74" s="84" t="s">
        <v>281</v>
      </c>
      <c r="C74" s="83" t="s">
        <v>104</v>
      </c>
      <c r="D74" s="88" t="s">
        <v>282</v>
      </c>
      <c r="E74" s="156"/>
      <c r="F74" s="92"/>
      <c r="G74" s="92"/>
      <c r="H74" s="92"/>
      <c r="I74" s="92"/>
    </row>
    <row r="75" spans="1:9" ht="31.5" x14ac:dyDescent="0.2">
      <c r="A75" s="262">
        <v>1014060</v>
      </c>
      <c r="B75" s="263">
        <v>4060</v>
      </c>
      <c r="C75" s="264" t="s">
        <v>45</v>
      </c>
      <c r="D75" s="93" t="s">
        <v>44</v>
      </c>
      <c r="E75" s="94" t="s">
        <v>197</v>
      </c>
      <c r="F75" s="92"/>
      <c r="G75" s="92"/>
      <c r="H75" s="92">
        <v>30200</v>
      </c>
      <c r="I75" s="92"/>
    </row>
    <row r="76" spans="1:9" ht="15.75" hidden="1" x14ac:dyDescent="0.2">
      <c r="A76" s="95"/>
      <c r="B76" s="95"/>
      <c r="C76" s="96"/>
      <c r="D76" s="93"/>
      <c r="E76" s="94"/>
      <c r="F76" s="92"/>
      <c r="G76" s="92"/>
      <c r="H76" s="92"/>
      <c r="I76" s="92"/>
    </row>
    <row r="77" spans="1:9" ht="15.75" hidden="1" x14ac:dyDescent="0.2">
      <c r="A77" s="95"/>
      <c r="B77" s="95"/>
      <c r="C77" s="97"/>
      <c r="D77" s="93"/>
      <c r="E77" s="94"/>
      <c r="F77" s="92"/>
      <c r="G77" s="92"/>
      <c r="H77" s="92"/>
      <c r="I77" s="92"/>
    </row>
    <row r="78" spans="1:9" s="45" customFormat="1" ht="21.75" customHeight="1" x14ac:dyDescent="0.3">
      <c r="A78" s="107" t="s">
        <v>235</v>
      </c>
      <c r="B78" s="107" t="s">
        <v>235</v>
      </c>
      <c r="C78" s="123" t="s">
        <v>235</v>
      </c>
      <c r="D78" s="271" t="s">
        <v>234</v>
      </c>
      <c r="E78" s="127" t="s">
        <v>235</v>
      </c>
      <c r="F78" s="272" t="s">
        <v>235</v>
      </c>
      <c r="G78" s="273"/>
      <c r="H78" s="274">
        <f>H8+H49+H67+H71</f>
        <v>30687422</v>
      </c>
      <c r="I78" s="272" t="s">
        <v>235</v>
      </c>
    </row>
    <row r="79" spans="1:9" ht="19.5" x14ac:dyDescent="0.2">
      <c r="D79" s="281"/>
      <c r="E79" s="44"/>
      <c r="F79" s="43"/>
      <c r="G79" s="43"/>
    </row>
    <row r="80" spans="1:9" s="39" customFormat="1" ht="20.25" x14ac:dyDescent="0.3">
      <c r="A80" s="42" t="s">
        <v>399</v>
      </c>
      <c r="B80" s="38"/>
      <c r="C80" s="40"/>
      <c r="D80" s="40"/>
      <c r="E80" s="41"/>
      <c r="F80" s="40"/>
      <c r="G80" s="40"/>
      <c r="H80" s="106"/>
      <c r="I80" s="38"/>
    </row>
    <row r="81" spans="1:16" ht="20.25" x14ac:dyDescent="0.2">
      <c r="E81" s="38"/>
    </row>
    <row r="83" spans="1:16" ht="19.5" x14ac:dyDescent="0.2">
      <c r="A83" s="36"/>
      <c r="B83" s="36"/>
      <c r="C83" s="36"/>
      <c r="D83" s="36"/>
      <c r="F83" s="36"/>
      <c r="G83" s="36"/>
      <c r="H83" s="36"/>
      <c r="I83" s="36"/>
      <c r="J83" s="37"/>
      <c r="K83" s="37"/>
      <c r="L83" s="37"/>
      <c r="M83" s="37"/>
      <c r="N83" s="37"/>
      <c r="O83" s="37"/>
      <c r="P83" s="37"/>
    </row>
    <row r="84" spans="1:16" ht="19.5" x14ac:dyDescent="0.2">
      <c r="A84" s="35"/>
      <c r="B84" s="35"/>
      <c r="C84" s="35"/>
      <c r="D84" s="35"/>
      <c r="E84" s="36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</row>
    <row r="85" spans="1:16" x14ac:dyDescent="0.2">
      <c r="A85" s="34"/>
      <c r="B85" s="34"/>
      <c r="C85" s="34"/>
      <c r="D85" s="34"/>
      <c r="E85" s="35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</row>
    <row r="86" spans="1:16" x14ac:dyDescent="0.2">
      <c r="A86" s="35"/>
      <c r="B86" s="35"/>
      <c r="C86" s="35"/>
      <c r="D86" s="35"/>
      <c r="E86" s="34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</row>
    <row r="87" spans="1:16" x14ac:dyDescent="0.2">
      <c r="A87" s="34"/>
      <c r="B87" s="34"/>
      <c r="C87" s="34"/>
      <c r="D87" s="34"/>
      <c r="E87" s="35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</row>
    <row r="88" spans="1:16" x14ac:dyDescent="0.2">
      <c r="E88" s="34"/>
    </row>
  </sheetData>
  <mergeCells count="3">
    <mergeCell ref="A4:I4"/>
    <mergeCell ref="G2:I2"/>
    <mergeCell ref="G1:I1"/>
  </mergeCells>
  <printOptions horizontalCentered="1"/>
  <pageMargins left="0.19685039370078741" right="0" top="0.78740157480314965" bottom="0.31496062992125984" header="0.23622047244094491" footer="0.19685039370078741"/>
  <pageSetup paperSize="9" scale="70" orientation="landscape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zoomScale="70" zoomScaleNormal="70" workbookViewId="0">
      <selection activeCell="F2" sqref="F2:I4"/>
    </sheetView>
  </sheetViews>
  <sheetFormatPr defaultColWidth="9.140625" defaultRowHeight="12.75" x14ac:dyDescent="0.2"/>
  <cols>
    <col min="1" max="1" width="18.28515625" style="162" customWidth="1"/>
    <col min="2" max="2" width="17.28515625" style="162" customWidth="1"/>
    <col min="3" max="3" width="19.28515625" style="162" customWidth="1"/>
    <col min="4" max="4" width="45.28515625" style="161" customWidth="1"/>
    <col min="5" max="5" width="62.7109375" style="161" customWidth="1"/>
    <col min="6" max="6" width="22.140625" style="161" customWidth="1"/>
    <col min="7" max="7" width="17.7109375" style="161" customWidth="1"/>
    <col min="8" max="8" width="0.140625" style="161" hidden="1" customWidth="1"/>
    <col min="9" max="9" width="17.42578125" style="161" customWidth="1"/>
    <col min="10" max="10" width="13" style="161" customWidth="1"/>
    <col min="11" max="11" width="14.42578125" style="161" customWidth="1"/>
    <col min="12" max="16384" width="9.140625" style="161"/>
  </cols>
  <sheetData>
    <row r="1" spans="1:11" ht="22.5" customHeight="1" x14ac:dyDescent="0.2">
      <c r="A1" s="254"/>
      <c r="F1" s="399" t="s">
        <v>345</v>
      </c>
      <c r="G1" s="400"/>
      <c r="H1" s="400"/>
      <c r="I1" s="400"/>
    </row>
    <row r="2" spans="1:11" ht="12.75" customHeight="1" x14ac:dyDescent="0.2">
      <c r="F2" s="397" t="s">
        <v>418</v>
      </c>
      <c r="G2" s="398"/>
      <c r="H2" s="398"/>
      <c r="I2" s="398"/>
    </row>
    <row r="3" spans="1:11" ht="28.5" customHeight="1" x14ac:dyDescent="0.2">
      <c r="B3" s="275"/>
      <c r="D3" s="253"/>
      <c r="F3" s="398"/>
      <c r="G3" s="398"/>
      <c r="H3" s="398"/>
      <c r="I3" s="398"/>
    </row>
    <row r="4" spans="1:11" ht="15" customHeight="1" x14ac:dyDescent="0.2">
      <c r="F4" s="398"/>
      <c r="G4" s="398"/>
      <c r="H4" s="398"/>
      <c r="I4" s="398"/>
    </row>
    <row r="5" spans="1:11" s="252" customFormat="1" ht="40.5" customHeight="1" x14ac:dyDescent="0.3">
      <c r="A5" s="402" t="s">
        <v>344</v>
      </c>
      <c r="B5" s="402"/>
      <c r="C5" s="402"/>
      <c r="D5" s="402"/>
      <c r="E5" s="402"/>
      <c r="F5" s="402"/>
      <c r="G5" s="402"/>
      <c r="H5" s="402"/>
      <c r="I5" s="402"/>
    </row>
    <row r="6" spans="1:11" x14ac:dyDescent="0.2">
      <c r="H6" s="251"/>
    </row>
    <row r="7" spans="1:11" s="163" customFormat="1" ht="26.25" customHeight="1" x14ac:dyDescent="0.2">
      <c r="A7" s="403" t="s">
        <v>193</v>
      </c>
      <c r="B7" s="403" t="s">
        <v>192</v>
      </c>
      <c r="C7" s="403" t="s">
        <v>343</v>
      </c>
      <c r="D7" s="401" t="s">
        <v>342</v>
      </c>
      <c r="E7" s="394" t="s">
        <v>341</v>
      </c>
      <c r="F7" s="401" t="s">
        <v>340</v>
      </c>
      <c r="G7" s="401" t="s">
        <v>2</v>
      </c>
      <c r="H7" s="394"/>
      <c r="I7" s="401" t="s">
        <v>3</v>
      </c>
      <c r="J7" s="394" t="s">
        <v>4</v>
      </c>
      <c r="K7" s="394"/>
    </row>
    <row r="8" spans="1:11" s="163" customFormat="1" ht="105.75" customHeight="1" x14ac:dyDescent="0.2">
      <c r="A8" s="403"/>
      <c r="B8" s="403"/>
      <c r="C8" s="403"/>
      <c r="D8" s="401"/>
      <c r="E8" s="394"/>
      <c r="F8" s="401"/>
      <c r="G8" s="401"/>
      <c r="H8" s="394"/>
      <c r="I8" s="401"/>
      <c r="J8" s="250" t="s">
        <v>2</v>
      </c>
      <c r="K8" s="249" t="s">
        <v>6</v>
      </c>
    </row>
    <row r="9" spans="1:11" x14ac:dyDescent="0.2">
      <c r="A9" s="248">
        <v>1</v>
      </c>
      <c r="B9" s="247">
        <v>2</v>
      </c>
      <c r="C9" s="247">
        <v>3</v>
      </c>
      <c r="D9" s="246">
        <v>4</v>
      </c>
      <c r="E9" s="245">
        <v>5</v>
      </c>
      <c r="F9" s="244">
        <v>6</v>
      </c>
      <c r="G9" s="244">
        <v>7</v>
      </c>
      <c r="H9" s="244"/>
      <c r="I9" s="244">
        <v>8</v>
      </c>
      <c r="J9" s="173"/>
      <c r="K9" s="173"/>
    </row>
    <row r="10" spans="1:11" s="175" customFormat="1" ht="43.5" customHeight="1" x14ac:dyDescent="0.2">
      <c r="A10" s="243" t="s">
        <v>184</v>
      </c>
      <c r="B10" s="242"/>
      <c r="C10" s="242"/>
      <c r="D10" s="241" t="s">
        <v>339</v>
      </c>
      <c r="E10" s="178"/>
      <c r="F10" s="188"/>
      <c r="G10" s="188">
        <f>G11</f>
        <v>2935831</v>
      </c>
      <c r="H10" s="188">
        <f>H11</f>
        <v>0</v>
      </c>
      <c r="I10" s="188">
        <f>I11</f>
        <v>2821961</v>
      </c>
      <c r="J10" s="188">
        <f>J11</f>
        <v>113870</v>
      </c>
      <c r="K10" s="188">
        <f>K11</f>
        <v>52000</v>
      </c>
    </row>
    <row r="11" spans="1:11" s="175" customFormat="1" ht="48.75" customHeight="1" x14ac:dyDescent="0.2">
      <c r="A11" s="243" t="s">
        <v>183</v>
      </c>
      <c r="B11" s="242"/>
      <c r="C11" s="242"/>
      <c r="D11" s="241" t="s">
        <v>339</v>
      </c>
      <c r="E11" s="178"/>
      <c r="F11" s="188"/>
      <c r="G11" s="188">
        <f>G13+G14+G15+G16+G17+G18+G19+G20+G21+G23+G22+G24</f>
        <v>2935831</v>
      </c>
      <c r="H11" s="188">
        <f t="shared" ref="H11" si="0">H13+H14+H15+H16+H17+H18+H19+H20+H21+H23+H22</f>
        <v>0</v>
      </c>
      <c r="I11" s="188">
        <f>I13+I14+I15+I16+I17+I18+I19+I20+I21+I23+I22+I24</f>
        <v>2821961</v>
      </c>
      <c r="J11" s="188">
        <f t="shared" ref="J11:K11" si="1">J13+J14+J15+J16+J17+J18+J19+J20+J21+J23+J22+J24</f>
        <v>113870</v>
      </c>
      <c r="K11" s="188">
        <f t="shared" si="1"/>
        <v>52000</v>
      </c>
    </row>
    <row r="12" spans="1:11" s="234" customFormat="1" ht="60.75" hidden="1" customHeight="1" x14ac:dyDescent="0.3">
      <c r="A12" s="186"/>
      <c r="B12" s="187"/>
      <c r="C12" s="187"/>
      <c r="D12" s="210"/>
      <c r="E12" s="240"/>
      <c r="F12" s="181"/>
      <c r="G12" s="239"/>
      <c r="H12" s="181"/>
      <c r="I12" s="181"/>
      <c r="J12" s="235"/>
      <c r="K12" s="235"/>
    </row>
    <row r="13" spans="1:11" s="234" customFormat="1" ht="84.75" customHeight="1" x14ac:dyDescent="0.2">
      <c r="A13" s="238" t="s">
        <v>338</v>
      </c>
      <c r="B13" s="237" t="s">
        <v>337</v>
      </c>
      <c r="C13" s="236">
        <v>1060</v>
      </c>
      <c r="D13" s="232" t="s">
        <v>336</v>
      </c>
      <c r="E13" s="215" t="s">
        <v>335</v>
      </c>
      <c r="F13" s="183" t="s">
        <v>334</v>
      </c>
      <c r="G13" s="182">
        <f>I13+J13</f>
        <v>136305</v>
      </c>
      <c r="H13" s="181"/>
      <c r="I13" s="181">
        <v>100000</v>
      </c>
      <c r="J13" s="181">
        <v>36305</v>
      </c>
      <c r="K13" s="235">
        <v>0</v>
      </c>
    </row>
    <row r="14" spans="1:11" ht="66" customHeight="1" x14ac:dyDescent="0.2">
      <c r="A14" s="233" t="s">
        <v>161</v>
      </c>
      <c r="B14" s="233" t="s">
        <v>160</v>
      </c>
      <c r="C14" s="233" t="s">
        <v>159</v>
      </c>
      <c r="D14" s="232" t="s">
        <v>158</v>
      </c>
      <c r="E14" s="215" t="s">
        <v>333</v>
      </c>
      <c r="F14" s="183" t="s">
        <v>332</v>
      </c>
      <c r="G14" s="182">
        <f>I14+J14</f>
        <v>319100</v>
      </c>
      <c r="H14" s="181"/>
      <c r="I14" s="181">
        <v>293535</v>
      </c>
      <c r="J14" s="180">
        <v>25565</v>
      </c>
      <c r="K14" s="180">
        <v>0</v>
      </c>
    </row>
    <row r="15" spans="1:11" ht="53.25" customHeight="1" x14ac:dyDescent="0.2">
      <c r="A15" s="231" t="s">
        <v>175</v>
      </c>
      <c r="B15" s="230">
        <v>3210</v>
      </c>
      <c r="C15" s="230">
        <v>1050</v>
      </c>
      <c r="D15" s="229" t="s">
        <v>172</v>
      </c>
      <c r="E15" s="215" t="s">
        <v>331</v>
      </c>
      <c r="F15" s="226" t="s">
        <v>330</v>
      </c>
      <c r="G15" s="182">
        <f>I15+J15</f>
        <v>22000</v>
      </c>
      <c r="H15" s="228"/>
      <c r="I15" s="181">
        <v>22000</v>
      </c>
      <c r="J15" s="180">
        <v>0</v>
      </c>
      <c r="K15" s="180">
        <v>0</v>
      </c>
    </row>
    <row r="16" spans="1:11" ht="71.25" hidden="1" customHeight="1" x14ac:dyDescent="0.2">
      <c r="A16" s="202"/>
      <c r="B16" s="227"/>
      <c r="C16" s="227"/>
      <c r="D16" s="200"/>
      <c r="E16" s="215"/>
      <c r="F16" s="226" t="s">
        <v>329</v>
      </c>
      <c r="G16" s="182"/>
      <c r="H16" s="197"/>
      <c r="I16" s="181"/>
      <c r="J16" s="181"/>
      <c r="K16" s="180"/>
    </row>
    <row r="17" spans="1:11" ht="54" customHeight="1" x14ac:dyDescent="0.2">
      <c r="A17" s="187" t="s">
        <v>179</v>
      </c>
      <c r="B17" s="187" t="s">
        <v>20</v>
      </c>
      <c r="C17" s="187" t="s">
        <v>27</v>
      </c>
      <c r="D17" s="200" t="s">
        <v>59</v>
      </c>
      <c r="E17" s="395" t="s">
        <v>328</v>
      </c>
      <c r="F17" s="404" t="s">
        <v>301</v>
      </c>
      <c r="G17" s="182">
        <f t="shared" ref="G17:G25" si="2">I17+J17</f>
        <v>80000</v>
      </c>
      <c r="H17" s="181"/>
      <c r="I17" s="181">
        <v>80000</v>
      </c>
      <c r="J17" s="181">
        <v>0</v>
      </c>
      <c r="K17" s="181">
        <v>0</v>
      </c>
    </row>
    <row r="18" spans="1:11" ht="54.75" customHeight="1" x14ac:dyDescent="0.2">
      <c r="A18" s="186" t="s">
        <v>150</v>
      </c>
      <c r="B18" s="187" t="s">
        <v>149</v>
      </c>
      <c r="C18" s="187" t="s">
        <v>100</v>
      </c>
      <c r="D18" s="210" t="s">
        <v>148</v>
      </c>
      <c r="E18" s="396"/>
      <c r="F18" s="405"/>
      <c r="G18" s="182">
        <f t="shared" si="2"/>
        <v>30000</v>
      </c>
      <c r="H18" s="181"/>
      <c r="I18" s="181">
        <v>30000</v>
      </c>
      <c r="J18" s="181">
        <v>0</v>
      </c>
      <c r="K18" s="181">
        <v>0</v>
      </c>
    </row>
    <row r="19" spans="1:11" ht="67.5" customHeight="1" x14ac:dyDescent="0.2">
      <c r="A19" s="187" t="s">
        <v>179</v>
      </c>
      <c r="B19" s="187" t="s">
        <v>20</v>
      </c>
      <c r="C19" s="187" t="s">
        <v>27</v>
      </c>
      <c r="D19" s="200" t="s">
        <v>59</v>
      </c>
      <c r="E19" s="199" t="s">
        <v>327</v>
      </c>
      <c r="F19" s="226" t="s">
        <v>326</v>
      </c>
      <c r="G19" s="182">
        <f t="shared" si="2"/>
        <v>75000</v>
      </c>
      <c r="H19" s="181"/>
      <c r="I19" s="181">
        <v>75000</v>
      </c>
      <c r="J19" s="180">
        <v>0</v>
      </c>
      <c r="K19" s="180">
        <v>0</v>
      </c>
    </row>
    <row r="20" spans="1:11" ht="87" customHeight="1" x14ac:dyDescent="0.2">
      <c r="A20" s="186" t="s">
        <v>178</v>
      </c>
      <c r="B20" s="187" t="s">
        <v>177</v>
      </c>
      <c r="C20" s="186" t="s">
        <v>77</v>
      </c>
      <c r="D20" s="210" t="s">
        <v>176</v>
      </c>
      <c r="E20" s="215" t="s">
        <v>325</v>
      </c>
      <c r="F20" s="224" t="s">
        <v>324</v>
      </c>
      <c r="G20" s="182">
        <f t="shared" si="2"/>
        <v>38000</v>
      </c>
      <c r="H20" s="181"/>
      <c r="I20" s="181">
        <v>38000</v>
      </c>
      <c r="J20" s="181">
        <v>0</v>
      </c>
      <c r="K20" s="181">
        <v>0</v>
      </c>
    </row>
    <row r="21" spans="1:11" ht="63" customHeight="1" x14ac:dyDescent="0.2">
      <c r="A21" s="255" t="s">
        <v>245</v>
      </c>
      <c r="B21" s="255" t="s">
        <v>246</v>
      </c>
      <c r="C21" s="256" t="s">
        <v>163</v>
      </c>
      <c r="D21" s="110" t="s">
        <v>247</v>
      </c>
      <c r="E21" s="199" t="s">
        <v>346</v>
      </c>
      <c r="F21" s="224" t="s">
        <v>347</v>
      </c>
      <c r="G21" s="182">
        <f t="shared" si="2"/>
        <v>311496</v>
      </c>
      <c r="H21" s="181"/>
      <c r="I21" s="181">
        <v>311496</v>
      </c>
      <c r="J21" s="181">
        <v>0</v>
      </c>
      <c r="K21" s="181">
        <v>0</v>
      </c>
    </row>
    <row r="22" spans="1:11" ht="75" customHeight="1" x14ac:dyDescent="0.2">
      <c r="A22" s="186" t="s">
        <v>157</v>
      </c>
      <c r="B22" s="187" t="s">
        <v>156</v>
      </c>
      <c r="C22" s="186" t="s">
        <v>104</v>
      </c>
      <c r="D22" s="225" t="s">
        <v>155</v>
      </c>
      <c r="E22" s="199" t="s">
        <v>323</v>
      </c>
      <c r="F22" s="224" t="s">
        <v>322</v>
      </c>
      <c r="G22" s="182">
        <f t="shared" si="2"/>
        <v>1737130</v>
      </c>
      <c r="H22" s="181"/>
      <c r="I22" s="181">
        <v>1737130</v>
      </c>
      <c r="J22" s="181">
        <v>0</v>
      </c>
      <c r="K22" s="181">
        <v>0</v>
      </c>
    </row>
    <row r="23" spans="1:11" ht="60" customHeight="1" x14ac:dyDescent="0.2">
      <c r="A23" s="186" t="s">
        <v>165</v>
      </c>
      <c r="B23" s="223" t="s">
        <v>164</v>
      </c>
      <c r="C23" s="222" t="s">
        <v>163</v>
      </c>
      <c r="D23" s="110" t="s">
        <v>162</v>
      </c>
      <c r="E23" s="199" t="s">
        <v>321</v>
      </c>
      <c r="F23" s="218" t="s">
        <v>299</v>
      </c>
      <c r="G23" s="217">
        <f t="shared" si="2"/>
        <v>166800</v>
      </c>
      <c r="H23" s="181"/>
      <c r="I23" s="181">
        <v>114800</v>
      </c>
      <c r="J23" s="181">
        <v>52000</v>
      </c>
      <c r="K23" s="181">
        <v>52000</v>
      </c>
    </row>
    <row r="24" spans="1:11" ht="74.25" customHeight="1" x14ac:dyDescent="0.2">
      <c r="A24" s="255" t="s">
        <v>377</v>
      </c>
      <c r="B24" s="255" t="s">
        <v>378</v>
      </c>
      <c r="C24" s="256" t="s">
        <v>145</v>
      </c>
      <c r="D24" s="110" t="s">
        <v>379</v>
      </c>
      <c r="E24" s="199" t="s">
        <v>391</v>
      </c>
      <c r="F24" s="218" t="s">
        <v>397</v>
      </c>
      <c r="G24" s="217">
        <f t="shared" si="2"/>
        <v>20000</v>
      </c>
      <c r="H24" s="181"/>
      <c r="I24" s="181">
        <v>20000</v>
      </c>
      <c r="J24" s="181">
        <v>0</v>
      </c>
      <c r="K24" s="181">
        <v>0</v>
      </c>
    </row>
    <row r="25" spans="1:11" ht="57.75" customHeight="1" x14ac:dyDescent="0.2">
      <c r="A25" s="255" t="s">
        <v>392</v>
      </c>
      <c r="B25" s="255" t="s">
        <v>393</v>
      </c>
      <c r="C25" s="256" t="s">
        <v>394</v>
      </c>
      <c r="D25" s="110" t="s">
        <v>395</v>
      </c>
      <c r="E25" s="199" t="s">
        <v>396</v>
      </c>
      <c r="F25" s="218" t="s">
        <v>415</v>
      </c>
      <c r="G25" s="217">
        <f t="shared" si="2"/>
        <v>100000</v>
      </c>
      <c r="H25" s="181"/>
      <c r="I25" s="181">
        <v>100000</v>
      </c>
      <c r="J25" s="181">
        <v>0</v>
      </c>
      <c r="K25" s="181">
        <v>0</v>
      </c>
    </row>
    <row r="26" spans="1:11" ht="50.25" customHeight="1" x14ac:dyDescent="0.2">
      <c r="A26" s="208" t="s">
        <v>139</v>
      </c>
      <c r="B26" s="207"/>
      <c r="C26" s="206"/>
      <c r="D26" s="205" t="s">
        <v>199</v>
      </c>
      <c r="E26" s="221"/>
      <c r="F26" s="220"/>
      <c r="G26" s="107">
        <f>G27</f>
        <v>226020</v>
      </c>
      <c r="H26" s="107">
        <f>H27</f>
        <v>0</v>
      </c>
      <c r="I26" s="107">
        <f>I27</f>
        <v>218220</v>
      </c>
      <c r="J26" s="107">
        <f>J27</f>
        <v>7800</v>
      </c>
      <c r="K26" s="107">
        <f>K27</f>
        <v>7800</v>
      </c>
    </row>
    <row r="27" spans="1:11" ht="49.5" customHeight="1" x14ac:dyDescent="0.2">
      <c r="A27" s="208" t="s">
        <v>138</v>
      </c>
      <c r="B27" s="207"/>
      <c r="C27" s="206"/>
      <c r="D27" s="205" t="s">
        <v>199</v>
      </c>
      <c r="E27" s="221"/>
      <c r="F27" s="220"/>
      <c r="G27" s="107">
        <f>G28+G29+G30</f>
        <v>226020</v>
      </c>
      <c r="H27" s="107">
        <f>H28+H29+H30</f>
        <v>0</v>
      </c>
      <c r="I27" s="107">
        <f>I28+I29+I30</f>
        <v>218220</v>
      </c>
      <c r="J27" s="107">
        <f>J28+J29+J30</f>
        <v>7800</v>
      </c>
      <c r="K27" s="107">
        <f>K28+K29+K30</f>
        <v>7800</v>
      </c>
    </row>
    <row r="28" spans="1:11" ht="72.75" customHeight="1" x14ac:dyDescent="0.2">
      <c r="A28" s="196" t="s">
        <v>120</v>
      </c>
      <c r="B28" s="196" t="s">
        <v>119</v>
      </c>
      <c r="C28" s="195" t="s">
        <v>118</v>
      </c>
      <c r="D28" s="110" t="s">
        <v>117</v>
      </c>
      <c r="E28" s="199" t="s">
        <v>320</v>
      </c>
      <c r="F28" s="218" t="s">
        <v>319</v>
      </c>
      <c r="G28" s="217">
        <f>I28+J28</f>
        <v>69000</v>
      </c>
      <c r="H28" s="181"/>
      <c r="I28" s="181">
        <v>69000</v>
      </c>
      <c r="J28" s="180">
        <v>0</v>
      </c>
      <c r="K28" s="180">
        <v>0</v>
      </c>
    </row>
    <row r="29" spans="1:11" ht="69" customHeight="1" x14ac:dyDescent="0.2">
      <c r="A29" s="202" t="s">
        <v>136</v>
      </c>
      <c r="B29" s="201" t="s">
        <v>20</v>
      </c>
      <c r="C29" s="201" t="s">
        <v>27</v>
      </c>
      <c r="D29" s="200" t="s">
        <v>59</v>
      </c>
      <c r="E29" s="199" t="s">
        <v>302</v>
      </c>
      <c r="F29" s="218" t="s">
        <v>301</v>
      </c>
      <c r="G29" s="217">
        <f>I29+J29</f>
        <v>15000</v>
      </c>
      <c r="H29" s="181"/>
      <c r="I29" s="181">
        <v>7200</v>
      </c>
      <c r="J29" s="181">
        <v>7800</v>
      </c>
      <c r="K29" s="180">
        <v>7800</v>
      </c>
    </row>
    <row r="30" spans="1:11" ht="95.25" customHeight="1" x14ac:dyDescent="0.2">
      <c r="A30" s="196" t="s">
        <v>116</v>
      </c>
      <c r="B30" s="196" t="s">
        <v>115</v>
      </c>
      <c r="C30" s="195" t="s">
        <v>77</v>
      </c>
      <c r="D30" s="110" t="s">
        <v>114</v>
      </c>
      <c r="E30" s="219" t="s">
        <v>318</v>
      </c>
      <c r="F30" s="218" t="s">
        <v>317</v>
      </c>
      <c r="G30" s="217">
        <f>I30+J30</f>
        <v>142020</v>
      </c>
      <c r="H30" s="181"/>
      <c r="I30" s="181">
        <v>142020</v>
      </c>
      <c r="J30" s="180">
        <v>0</v>
      </c>
      <c r="K30" s="180">
        <v>0</v>
      </c>
    </row>
    <row r="31" spans="1:11" s="216" customFormat="1" ht="44.25" customHeight="1" x14ac:dyDescent="0.2">
      <c r="A31" s="208" t="s">
        <v>98</v>
      </c>
      <c r="B31" s="207"/>
      <c r="C31" s="206"/>
      <c r="D31" s="205" t="s">
        <v>96</v>
      </c>
      <c r="E31" s="190"/>
      <c r="F31" s="177"/>
      <c r="G31" s="188">
        <f>G32</f>
        <v>1047000</v>
      </c>
      <c r="H31" s="188">
        <f>H32</f>
        <v>0</v>
      </c>
      <c r="I31" s="188">
        <f>I32</f>
        <v>1047000</v>
      </c>
      <c r="J31" s="188">
        <f>J32</f>
        <v>0</v>
      </c>
      <c r="K31" s="188">
        <f>K32</f>
        <v>0</v>
      </c>
    </row>
    <row r="32" spans="1:11" s="216" customFormat="1" ht="49.5" customHeight="1" x14ac:dyDescent="0.2">
      <c r="A32" s="208" t="s">
        <v>97</v>
      </c>
      <c r="B32" s="207"/>
      <c r="C32" s="206"/>
      <c r="D32" s="205" t="s">
        <v>96</v>
      </c>
      <c r="E32" s="190"/>
      <c r="F32" s="177"/>
      <c r="G32" s="188">
        <f>G33+G34+G36+G37+G38+G39+G40+G41+G35</f>
        <v>1047000</v>
      </c>
      <c r="H32" s="188">
        <f>H33+H34+H36+H37+H38+H39+H40+H41</f>
        <v>0</v>
      </c>
      <c r="I32" s="188">
        <f>I33+I34+I36+I37+I38+I39+I40+I41+I35</f>
        <v>1047000</v>
      </c>
      <c r="J32" s="188">
        <f>J33+J34+J36+J37+J38+J39+J40+J41</f>
        <v>0</v>
      </c>
      <c r="K32" s="188">
        <f>K33+K34+K36+K37+K38+K39+K40+K41</f>
        <v>0</v>
      </c>
    </row>
    <row r="33" spans="1:11" ht="141" customHeight="1" x14ac:dyDescent="0.2">
      <c r="A33" s="186" t="s">
        <v>75</v>
      </c>
      <c r="B33" s="187" t="s">
        <v>74</v>
      </c>
      <c r="C33" s="187" t="s">
        <v>73</v>
      </c>
      <c r="D33" s="210" t="s">
        <v>316</v>
      </c>
      <c r="E33" s="215" t="s">
        <v>315</v>
      </c>
      <c r="F33" s="183" t="s">
        <v>314</v>
      </c>
      <c r="G33" s="182">
        <f t="shared" ref="G33:G41" si="3">I33+J33</f>
        <v>24800</v>
      </c>
      <c r="H33" s="181"/>
      <c r="I33" s="181">
        <v>24800</v>
      </c>
      <c r="J33" s="180">
        <v>0</v>
      </c>
      <c r="K33" s="180">
        <v>0</v>
      </c>
    </row>
    <row r="34" spans="1:11" ht="78.75" hidden="1" customHeight="1" x14ac:dyDescent="0.2">
      <c r="A34" s="186"/>
      <c r="B34" s="187"/>
      <c r="C34" s="187"/>
      <c r="D34" s="210"/>
      <c r="E34" s="215"/>
      <c r="F34" s="183"/>
      <c r="G34" s="182">
        <f t="shared" si="3"/>
        <v>0</v>
      </c>
      <c r="H34" s="181"/>
      <c r="I34" s="181"/>
      <c r="J34" s="180"/>
      <c r="K34" s="180"/>
    </row>
    <row r="35" spans="1:11" ht="71.25" customHeight="1" x14ac:dyDescent="0.2">
      <c r="A35" s="202" t="s">
        <v>94</v>
      </c>
      <c r="B35" s="201" t="s">
        <v>20</v>
      </c>
      <c r="C35" s="201" t="s">
        <v>27</v>
      </c>
      <c r="D35" s="200" t="s">
        <v>59</v>
      </c>
      <c r="E35" s="199" t="s">
        <v>302</v>
      </c>
      <c r="F35" s="183" t="s">
        <v>301</v>
      </c>
      <c r="G35" s="182">
        <f t="shared" si="3"/>
        <v>10000</v>
      </c>
      <c r="H35" s="181"/>
      <c r="I35" s="181">
        <v>10000</v>
      </c>
      <c r="J35" s="180">
        <v>0</v>
      </c>
      <c r="K35" s="180">
        <v>0</v>
      </c>
    </row>
    <row r="36" spans="1:11" ht="80.25" customHeight="1" x14ac:dyDescent="0.2">
      <c r="A36" s="186" t="s">
        <v>68</v>
      </c>
      <c r="B36" s="187" t="s">
        <v>67</v>
      </c>
      <c r="C36" s="186" t="s">
        <v>66</v>
      </c>
      <c r="D36" s="210" t="s">
        <v>65</v>
      </c>
      <c r="E36" s="209" t="s">
        <v>313</v>
      </c>
      <c r="F36" s="183" t="s">
        <v>312</v>
      </c>
      <c r="G36" s="182">
        <f t="shared" si="3"/>
        <v>55000</v>
      </c>
      <c r="H36" s="181"/>
      <c r="I36" s="181">
        <v>55000</v>
      </c>
      <c r="J36" s="180">
        <v>0</v>
      </c>
      <c r="K36" s="180">
        <v>0</v>
      </c>
    </row>
    <row r="37" spans="1:11" ht="71.25" customHeight="1" x14ac:dyDescent="0.2">
      <c r="A37" s="214" t="s">
        <v>93</v>
      </c>
      <c r="B37" s="187" t="s">
        <v>92</v>
      </c>
      <c r="C37" s="186" t="s">
        <v>85</v>
      </c>
      <c r="D37" s="210" t="s">
        <v>311</v>
      </c>
      <c r="E37" s="209" t="s">
        <v>310</v>
      </c>
      <c r="F37" s="183" t="s">
        <v>309</v>
      </c>
      <c r="G37" s="182">
        <f t="shared" si="3"/>
        <v>80000</v>
      </c>
      <c r="H37" s="181"/>
      <c r="I37" s="181">
        <v>80000</v>
      </c>
      <c r="J37" s="180">
        <v>0</v>
      </c>
      <c r="K37" s="180">
        <v>0</v>
      </c>
    </row>
    <row r="38" spans="1:11" ht="75.75" customHeight="1" x14ac:dyDescent="0.2">
      <c r="A38" s="214" t="s">
        <v>90</v>
      </c>
      <c r="B38" s="187" t="s">
        <v>89</v>
      </c>
      <c r="C38" s="187" t="s">
        <v>85</v>
      </c>
      <c r="D38" s="210" t="s">
        <v>88</v>
      </c>
      <c r="E38" s="211" t="s">
        <v>308</v>
      </c>
      <c r="F38" s="183" t="s">
        <v>307</v>
      </c>
      <c r="G38" s="182">
        <f t="shared" si="3"/>
        <v>437200</v>
      </c>
      <c r="H38" s="181"/>
      <c r="I38" s="181">
        <v>437200</v>
      </c>
      <c r="J38" s="180">
        <v>0</v>
      </c>
      <c r="K38" s="180">
        <v>0</v>
      </c>
    </row>
    <row r="39" spans="1:11" s="163" customFormat="1" ht="93" customHeight="1" x14ac:dyDescent="0.2">
      <c r="A39" s="213" t="s">
        <v>87</v>
      </c>
      <c r="B39" s="213" t="s">
        <v>86</v>
      </c>
      <c r="C39" s="212" t="s">
        <v>85</v>
      </c>
      <c r="D39" s="185" t="s">
        <v>84</v>
      </c>
      <c r="E39" s="211" t="s">
        <v>306</v>
      </c>
      <c r="F39" s="183" t="s">
        <v>305</v>
      </c>
      <c r="G39" s="182">
        <f t="shared" si="3"/>
        <v>110000</v>
      </c>
      <c r="H39" s="181"/>
      <c r="I39" s="181">
        <v>110000</v>
      </c>
      <c r="J39" s="181">
        <v>0</v>
      </c>
      <c r="K39" s="181">
        <v>0</v>
      </c>
    </row>
    <row r="40" spans="1:11" ht="69" customHeight="1" x14ac:dyDescent="0.2">
      <c r="A40" s="186" t="s">
        <v>68</v>
      </c>
      <c r="B40" s="187" t="s">
        <v>67</v>
      </c>
      <c r="C40" s="186" t="s">
        <v>66</v>
      </c>
      <c r="D40" s="210" t="s">
        <v>65</v>
      </c>
      <c r="E40" s="209" t="s">
        <v>304</v>
      </c>
      <c r="F40" s="183" t="s">
        <v>303</v>
      </c>
      <c r="G40" s="182">
        <f t="shared" si="3"/>
        <v>295000</v>
      </c>
      <c r="H40" s="181"/>
      <c r="I40" s="181">
        <v>295000</v>
      </c>
      <c r="J40" s="180">
        <v>0</v>
      </c>
      <c r="K40" s="180">
        <v>0</v>
      </c>
    </row>
    <row r="41" spans="1:11" ht="54.75" customHeight="1" x14ac:dyDescent="0.3">
      <c r="A41" s="186" t="s">
        <v>68</v>
      </c>
      <c r="B41" s="187" t="s">
        <v>67</v>
      </c>
      <c r="C41" s="186" t="s">
        <v>66</v>
      </c>
      <c r="D41" s="210" t="s">
        <v>65</v>
      </c>
      <c r="E41" s="265" t="s">
        <v>353</v>
      </c>
      <c r="F41" s="183" t="s">
        <v>354</v>
      </c>
      <c r="G41" s="182">
        <f t="shared" si="3"/>
        <v>35000</v>
      </c>
      <c r="H41" s="181"/>
      <c r="I41" s="181">
        <v>35000</v>
      </c>
      <c r="J41" s="180">
        <v>0</v>
      </c>
      <c r="K41" s="180">
        <v>0</v>
      </c>
    </row>
    <row r="42" spans="1:11" ht="49.5" customHeight="1" x14ac:dyDescent="0.2">
      <c r="A42" s="208" t="s">
        <v>64</v>
      </c>
      <c r="B42" s="207"/>
      <c r="C42" s="206"/>
      <c r="D42" s="205" t="s">
        <v>62</v>
      </c>
      <c r="E42" s="204"/>
      <c r="F42" s="203"/>
      <c r="G42" s="189">
        <f>G43</f>
        <v>21000</v>
      </c>
      <c r="H42" s="189">
        <f>H43</f>
        <v>0</v>
      </c>
      <c r="I42" s="189">
        <f>I43</f>
        <v>21000</v>
      </c>
      <c r="J42" s="189">
        <f>J43</f>
        <v>0</v>
      </c>
      <c r="K42" s="189">
        <f>K43</f>
        <v>0</v>
      </c>
    </row>
    <row r="43" spans="1:11" ht="44.25" customHeight="1" x14ac:dyDescent="0.2">
      <c r="A43" s="208" t="s">
        <v>63</v>
      </c>
      <c r="B43" s="207"/>
      <c r="C43" s="206"/>
      <c r="D43" s="205" t="s">
        <v>62</v>
      </c>
      <c r="E43" s="204"/>
      <c r="F43" s="203"/>
      <c r="G43" s="189">
        <f>G44+G45</f>
        <v>21000</v>
      </c>
      <c r="H43" s="189">
        <f>H45</f>
        <v>0</v>
      </c>
      <c r="I43" s="189">
        <f>I44+I45</f>
        <v>21000</v>
      </c>
      <c r="J43" s="189">
        <f>J45</f>
        <v>0</v>
      </c>
      <c r="K43" s="189">
        <f>K45</f>
        <v>0</v>
      </c>
    </row>
    <row r="44" spans="1:11" ht="63" customHeight="1" x14ac:dyDescent="0.2">
      <c r="A44" s="202" t="s">
        <v>60</v>
      </c>
      <c r="B44" s="201" t="s">
        <v>20</v>
      </c>
      <c r="C44" s="201" t="s">
        <v>27</v>
      </c>
      <c r="D44" s="200" t="s">
        <v>59</v>
      </c>
      <c r="E44" s="199" t="s">
        <v>302</v>
      </c>
      <c r="F44" s="183" t="s">
        <v>301</v>
      </c>
      <c r="G44" s="182">
        <f>I44+J44</f>
        <v>15000</v>
      </c>
      <c r="H44" s="198"/>
      <c r="I44" s="197">
        <v>15000</v>
      </c>
      <c r="J44" s="197">
        <v>0</v>
      </c>
      <c r="K44" s="197">
        <v>0</v>
      </c>
    </row>
    <row r="45" spans="1:11" ht="66" customHeight="1" x14ac:dyDescent="0.2">
      <c r="A45" s="196" t="s">
        <v>40</v>
      </c>
      <c r="B45" s="196" t="s">
        <v>39</v>
      </c>
      <c r="C45" s="195" t="s">
        <v>38</v>
      </c>
      <c r="D45" s="110" t="s">
        <v>37</v>
      </c>
      <c r="E45" s="184" t="s">
        <v>300</v>
      </c>
      <c r="F45" s="183" t="s">
        <v>299</v>
      </c>
      <c r="G45" s="182">
        <f>I45+J45</f>
        <v>6000</v>
      </c>
      <c r="H45" s="181"/>
      <c r="I45" s="181">
        <v>6000</v>
      </c>
      <c r="J45" s="180">
        <v>0</v>
      </c>
      <c r="K45" s="180">
        <v>0</v>
      </c>
    </row>
    <row r="46" spans="1:11" s="175" customFormat="1" ht="60" customHeight="1" x14ac:dyDescent="0.2">
      <c r="A46" s="194" t="s">
        <v>36</v>
      </c>
      <c r="B46" s="193"/>
      <c r="C46" s="192"/>
      <c r="D46" s="191" t="s">
        <v>348</v>
      </c>
      <c r="E46" s="190"/>
      <c r="F46" s="177"/>
      <c r="G46" s="189">
        <f>G47</f>
        <v>688000</v>
      </c>
      <c r="H46" s="188"/>
      <c r="I46" s="188">
        <f>I47</f>
        <v>688000</v>
      </c>
      <c r="J46" s="188">
        <f>J47</f>
        <v>0</v>
      </c>
      <c r="K46" s="188">
        <f>K47</f>
        <v>0</v>
      </c>
    </row>
    <row r="47" spans="1:11" ht="68.25" customHeight="1" x14ac:dyDescent="0.2">
      <c r="A47" s="186" t="s">
        <v>22</v>
      </c>
      <c r="B47" s="187" t="s">
        <v>21</v>
      </c>
      <c r="C47" s="186" t="s">
        <v>20</v>
      </c>
      <c r="D47" s="185" t="s">
        <v>7</v>
      </c>
      <c r="E47" s="184" t="s">
        <v>298</v>
      </c>
      <c r="F47" s="183" t="s">
        <v>297</v>
      </c>
      <c r="G47" s="182">
        <f>I47+J47</f>
        <v>688000</v>
      </c>
      <c r="H47" s="181"/>
      <c r="I47" s="181">
        <v>688000</v>
      </c>
      <c r="J47" s="180">
        <v>0</v>
      </c>
      <c r="K47" s="180">
        <v>0</v>
      </c>
    </row>
    <row r="48" spans="1:11" s="175" customFormat="1" ht="54" customHeight="1" x14ac:dyDescent="0.2">
      <c r="A48" s="179"/>
      <c r="B48" s="179"/>
      <c r="C48" s="179"/>
      <c r="D48" s="176" t="s">
        <v>2</v>
      </c>
      <c r="E48" s="178"/>
      <c r="F48" s="177"/>
      <c r="G48" s="176">
        <f>G11+G26+G31+G42+G46</f>
        <v>4917851</v>
      </c>
      <c r="H48" s="176">
        <f>H11+H26+H31+H42+H46</f>
        <v>0</v>
      </c>
      <c r="I48" s="176">
        <f>I11+I26+I31+I42+I46</f>
        <v>4796181</v>
      </c>
      <c r="J48" s="176">
        <f>J11+J26+J31+J42+J46</f>
        <v>121670</v>
      </c>
      <c r="K48" s="176">
        <f>K11+K26+K31+K42+K46</f>
        <v>59800</v>
      </c>
    </row>
    <row r="49" spans="1:9" ht="12.75" hidden="1" customHeight="1" x14ac:dyDescent="0.2">
      <c r="A49" s="174"/>
      <c r="B49" s="174"/>
      <c r="C49" s="174"/>
      <c r="D49" s="173"/>
      <c r="E49" s="173"/>
      <c r="F49" s="173"/>
      <c r="G49" s="173"/>
      <c r="H49" s="173"/>
      <c r="I49" s="173"/>
    </row>
    <row r="50" spans="1:9" ht="12.75" hidden="1" customHeight="1" x14ac:dyDescent="0.2">
      <c r="A50" s="174"/>
      <c r="B50" s="174"/>
      <c r="C50" s="174"/>
      <c r="D50" s="173"/>
      <c r="E50" s="173"/>
      <c r="F50" s="173"/>
      <c r="G50" s="173"/>
      <c r="H50" s="173"/>
      <c r="I50" s="173"/>
    </row>
    <row r="51" spans="1:9" ht="18" customHeight="1" x14ac:dyDescent="0.2"/>
    <row r="52" spans="1:9" s="166" customFormat="1" ht="25.5" customHeight="1" x14ac:dyDescent="0.3">
      <c r="A52" s="172" t="s">
        <v>401</v>
      </c>
      <c r="B52" s="171"/>
      <c r="C52" s="171"/>
      <c r="D52" s="170"/>
      <c r="E52" s="169"/>
      <c r="F52" s="168"/>
      <c r="H52" s="167"/>
    </row>
    <row r="53" spans="1:9" ht="15.75" x14ac:dyDescent="0.25">
      <c r="A53" s="165"/>
      <c r="B53" s="165"/>
      <c r="C53" s="165"/>
      <c r="D53" s="164"/>
      <c r="E53" s="163"/>
      <c r="F53" s="163"/>
    </row>
  </sheetData>
  <mergeCells count="15">
    <mergeCell ref="J7:K7"/>
    <mergeCell ref="E17:E18"/>
    <mergeCell ref="F2:I4"/>
    <mergeCell ref="F1:I1"/>
    <mergeCell ref="I7:I8"/>
    <mergeCell ref="A5:I5"/>
    <mergeCell ref="A7:A8"/>
    <mergeCell ref="F7:F8"/>
    <mergeCell ref="E7:E8"/>
    <mergeCell ref="B7:B8"/>
    <mergeCell ref="C7:C8"/>
    <mergeCell ref="D7:D8"/>
    <mergeCell ref="G7:G8"/>
    <mergeCell ref="H7:H8"/>
    <mergeCell ref="F17:F18"/>
  </mergeCells>
  <pageMargins left="0.23622047244094491" right="0.19685039370078741" top="0.74803149606299213" bottom="0.27559055118110237" header="0.51181102362204722" footer="0.27559055118110237"/>
  <pageSetup paperSize="9" scale="61" orientation="landscape" r:id="rId1"/>
  <headerFooter alignWithMargins="0"/>
  <rowBreaks count="1" manualBreakCount="1">
    <brk id="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дод2</vt:lpstr>
      <vt:lpstr>дод3</vt:lpstr>
      <vt:lpstr>Dod5</vt:lpstr>
      <vt:lpstr>Dod6</vt:lpstr>
      <vt:lpstr>Dod7</vt:lpstr>
      <vt:lpstr>'Dod6'!Заголовки_для_печати</vt:lpstr>
      <vt:lpstr>'Dod7'!Заголовки_для_печати</vt:lpstr>
      <vt:lpstr>дод3!Заголовки_для_печати</vt:lpstr>
      <vt:lpstr>'Dod5'!Область_печати</vt:lpstr>
      <vt:lpstr>'Dod6'!Область_печати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golova_OTG</cp:lastModifiedBy>
  <cp:lastPrinted>2019-11-19T14:28:11Z</cp:lastPrinted>
  <dcterms:created xsi:type="dcterms:W3CDTF">2018-12-11T07:04:36Z</dcterms:created>
  <dcterms:modified xsi:type="dcterms:W3CDTF">2019-11-19T14:28:45Z</dcterms:modified>
</cp:coreProperties>
</file>